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цены для сотовиков 2019г." sheetId="5" r:id="rId1"/>
    <sheet name="цены 2019г" sheetId="6" r:id="rId2"/>
  </sheets>
  <definedNames>
    <definedName name="_xlnm.Print_Area" localSheetId="1">'цены 2019г'!$A$1:$G$73</definedName>
    <definedName name="_xlnm.Print_Area" localSheetId="0">'цены для сотовиков 2019г.'!$A$1:$G$73</definedName>
  </definedNames>
  <calcPr calcId="125725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6"/>
  <c r="G53" s="1"/>
  <c r="F65"/>
  <c r="G65" s="1"/>
  <c r="F66"/>
  <c r="G66" s="1"/>
  <c r="F67"/>
  <c r="G67" s="1"/>
  <c r="F68"/>
  <c r="G68" s="1"/>
  <c r="F69"/>
  <c r="G69" s="1"/>
  <c r="F64"/>
  <c r="G64" s="1"/>
  <c r="F60"/>
  <c r="G60" s="1"/>
  <c r="F61"/>
  <c r="G61" s="1"/>
  <c r="F62"/>
  <c r="G62" s="1"/>
  <c r="F59"/>
  <c r="G59" s="1"/>
  <c r="F70" l="1"/>
  <c r="G70" s="1"/>
  <c r="F70" i="5"/>
  <c r="G70" s="1"/>
  <c r="F69" l="1"/>
  <c r="G69" s="1"/>
  <c r="E72" i="6"/>
  <c r="E55"/>
  <c r="F55" s="1"/>
  <c r="E54"/>
  <c r="F54" s="1"/>
  <c r="G54" s="1"/>
  <c r="E51"/>
  <c r="F51" s="1"/>
  <c r="G51" s="1"/>
  <c r="E49"/>
  <c r="F49" s="1"/>
  <c r="E48"/>
  <c r="F48" s="1"/>
  <c r="E47"/>
  <c r="F47" s="1"/>
  <c r="G47" s="1"/>
  <c r="E44"/>
  <c r="E43"/>
  <c r="F43" s="1"/>
  <c r="E42"/>
  <c r="F42" s="1"/>
  <c r="G42" s="1"/>
  <c r="E41"/>
  <c r="F41" s="1"/>
  <c r="E39"/>
  <c r="E38"/>
  <c r="E37"/>
  <c r="F37" s="1"/>
  <c r="F36"/>
  <c r="G36" s="1"/>
  <c r="E35"/>
  <c r="F35" s="1"/>
  <c r="G35" s="1"/>
  <c r="E32"/>
  <c r="F32" s="1"/>
  <c r="F30"/>
  <c r="G30" s="1"/>
  <c r="E29"/>
  <c r="F29" s="1"/>
  <c r="G29" s="1"/>
  <c r="E27"/>
  <c r="E26"/>
  <c r="E25"/>
  <c r="F25" s="1"/>
  <c r="E24"/>
  <c r="F24" s="1"/>
  <c r="E22"/>
  <c r="F22" s="1"/>
  <c r="E21"/>
  <c r="F21" s="1"/>
  <c r="E20"/>
  <c r="F20" s="1"/>
  <c r="E19"/>
  <c r="F19" s="1"/>
  <c r="E16"/>
  <c r="F16" s="1"/>
  <c r="E15"/>
  <c r="E14"/>
  <c r="E13"/>
  <c r="F13" s="1"/>
  <c r="E72" i="5"/>
  <c r="F72" s="1"/>
  <c r="G72" s="1"/>
  <c r="F68"/>
  <c r="G68" s="1"/>
  <c r="E67"/>
  <c r="E66"/>
  <c r="F66" s="1"/>
  <c r="G66" s="1"/>
  <c r="E65"/>
  <c r="F65" s="1"/>
  <c r="E64"/>
  <c r="F64" s="1"/>
  <c r="G64" s="1"/>
  <c r="E62"/>
  <c r="E61"/>
  <c r="E60"/>
  <c r="F60" s="1"/>
  <c r="G60" s="1"/>
  <c r="E59"/>
  <c r="F59" s="1"/>
  <c r="E57"/>
  <c r="F56"/>
  <c r="G56" s="1"/>
  <c r="E55"/>
  <c r="F55" s="1"/>
  <c r="E54"/>
  <c r="F54" s="1"/>
  <c r="G54" s="1"/>
  <c r="F51"/>
  <c r="F50"/>
  <c r="G50" s="1"/>
  <c r="E49"/>
  <c r="F49" s="1"/>
  <c r="G49" s="1"/>
  <c r="E48"/>
  <c r="F48" s="1"/>
  <c r="G48" s="1"/>
  <c r="E47"/>
  <c r="F45"/>
  <c r="G45" s="1"/>
  <c r="E44"/>
  <c r="F44" s="1"/>
  <c r="G44" s="1"/>
  <c r="E43"/>
  <c r="F43" s="1"/>
  <c r="F42"/>
  <c r="G42" s="1"/>
  <c r="E41"/>
  <c r="F41" s="1"/>
  <c r="E39"/>
  <c r="F39" s="1"/>
  <c r="E38"/>
  <c r="F38" s="1"/>
  <c r="F37"/>
  <c r="E36"/>
  <c r="F36" s="1"/>
  <c r="E35"/>
  <c r="E32"/>
  <c r="E31"/>
  <c r="F31" s="1"/>
  <c r="E30"/>
  <c r="F30" s="1"/>
  <c r="E29"/>
  <c r="E27"/>
  <c r="F27" s="1"/>
  <c r="E26"/>
  <c r="F26" s="1"/>
  <c r="E25"/>
  <c r="F25" s="1"/>
  <c r="E24"/>
  <c r="F24" s="1"/>
  <c r="E22"/>
  <c r="E21"/>
  <c r="F21" s="1"/>
  <c r="E20"/>
  <c r="F20" s="1"/>
  <c r="E19"/>
  <c r="F19" s="1"/>
  <c r="E16"/>
  <c r="E15"/>
  <c r="F15" s="1"/>
  <c r="G15" s="1"/>
  <c r="E14"/>
  <c r="F14" s="1"/>
  <c r="E13"/>
  <c r="F13" s="1"/>
  <c r="G13" s="1"/>
  <c r="G19" i="6" l="1"/>
  <c r="G13"/>
  <c r="G22"/>
  <c r="G16"/>
  <c r="F27"/>
  <c r="G27" s="1"/>
  <c r="G41"/>
  <c r="F14"/>
  <c r="G14" s="1"/>
  <c r="G21"/>
  <c r="F26"/>
  <c r="G26" s="1"/>
  <c r="G37"/>
  <c r="F39"/>
  <c r="G39" s="1"/>
  <c r="G43"/>
  <c r="F45"/>
  <c r="G45" s="1"/>
  <c r="G49"/>
  <c r="G55"/>
  <c r="F57"/>
  <c r="G57" s="1"/>
  <c r="F72"/>
  <c r="G72" s="1"/>
  <c r="G39" i="5"/>
  <c r="G19"/>
  <c r="G24"/>
  <c r="G59"/>
  <c r="F35"/>
  <c r="G35" s="1"/>
  <c r="F29"/>
  <c r="G29" s="1"/>
  <c r="G27"/>
  <c r="G38"/>
  <c r="G14"/>
  <c r="G21"/>
  <c r="G26"/>
  <c r="G31"/>
  <c r="G37"/>
  <c r="G43"/>
  <c r="G51"/>
  <c r="G65"/>
  <c r="F16"/>
  <c r="G16" s="1"/>
  <c r="F22"/>
  <c r="G22" s="1"/>
  <c r="F32"/>
  <c r="G32" s="1"/>
  <c r="F53"/>
  <c r="G53" s="1"/>
  <c r="F57"/>
  <c r="G57" s="1"/>
  <c r="F62"/>
  <c r="G62" s="1"/>
  <c r="F67"/>
  <c r="G67" s="1"/>
  <c r="G20"/>
  <c r="G25"/>
  <c r="G30"/>
  <c r="G36"/>
  <c r="G41"/>
  <c r="F47"/>
  <c r="G47" s="1"/>
  <c r="F61"/>
  <c r="G61" s="1"/>
  <c r="G55"/>
  <c r="F56" i="6"/>
  <c r="G56" s="1"/>
  <c r="F50"/>
  <c r="G50" s="1"/>
  <c r="G48"/>
  <c r="F44"/>
  <c r="G44" s="1"/>
  <c r="F38"/>
  <c r="G38" s="1"/>
  <c r="F31"/>
  <c r="G31" s="1"/>
  <c r="G32"/>
  <c r="G24"/>
  <c r="G25"/>
  <c r="G20"/>
  <c r="F15"/>
  <c r="G15" s="1"/>
</calcChain>
</file>

<file path=xl/sharedStrings.xml><?xml version="1.0" encoding="utf-8"?>
<sst xmlns="http://schemas.openxmlformats.org/spreadsheetml/2006/main" count="366" uniqueCount="110">
  <si>
    <t>П Р Е Й С К У Р А Н Т</t>
  </si>
  <si>
    <t>№</t>
  </si>
  <si>
    <t>п/п</t>
  </si>
  <si>
    <t>Наименование услуг</t>
  </si>
  <si>
    <t>Единица измерения</t>
  </si>
  <si>
    <t>Цена за единицу</t>
  </si>
  <si>
    <t>Без НДС</t>
  </si>
  <si>
    <t>Всего с НДС</t>
  </si>
  <si>
    <t>Размещение штыревых антенн</t>
  </si>
  <si>
    <t>до 40 м</t>
  </si>
  <si>
    <t>шт./месяц</t>
  </si>
  <si>
    <t>41-60 м</t>
  </si>
  <si>
    <t>61-80 м</t>
  </si>
  <si>
    <t>81 м и выше</t>
  </si>
  <si>
    <t>2.</t>
  </si>
  <si>
    <t>Размещение параболических антенн</t>
  </si>
  <si>
    <t>диаметром менее 1 м  на высоте:</t>
  </si>
  <si>
    <t>диаметром от 1 до 1,5 м включительно на высоте:</t>
  </si>
  <si>
    <t>диаметром более 1,5 м на высоте:</t>
  </si>
  <si>
    <t>3.</t>
  </si>
  <si>
    <t>Размещение секторных антенн</t>
  </si>
  <si>
    <t>на высоте до 40 м включительно</t>
  </si>
  <si>
    <t>количество элементов (панелей) 1</t>
  </si>
  <si>
    <t>количество элементов (панелей) 2</t>
  </si>
  <si>
    <t>комплект/месяц</t>
  </si>
  <si>
    <t>количество элементов (панелей) 3</t>
  </si>
  <si>
    <t>количество элементов (панелей) 4</t>
  </si>
  <si>
    <t>количество элементов (панелей) свыше 4</t>
  </si>
  <si>
    <t>на высоте от 41 м до 60 м включительно</t>
  </si>
  <si>
    <t>на высоте от 61 м до 80 м включительно</t>
  </si>
  <si>
    <t>на высоте свыше 80 м</t>
  </si>
  <si>
    <t>4.</t>
  </si>
  <si>
    <t>Оборудование, объединенное в единый функциональный блок (не зависимо от размера)</t>
  </si>
  <si>
    <t>5.</t>
  </si>
  <si>
    <t>Радиомост</t>
  </si>
  <si>
    <t>6.</t>
  </si>
  <si>
    <t>Блок-контейнер</t>
  </si>
  <si>
    <t xml:space="preserve">цен на услуги технического обслуживания оборудования и комплекс услуг по обеспечению функционирования оборудования на АМС для операторов федеральной сотовой связи, оказываемые предприятием ГУП ТО «ТРТЦ» </t>
  </si>
  <si>
    <t>1.1</t>
  </si>
  <si>
    <t>3.1</t>
  </si>
  <si>
    <t>7.</t>
  </si>
  <si>
    <t>1 Unit</t>
  </si>
  <si>
    <t>Оборудование, объединенное в единый функциональный блок  (размещение в стойке оборудования ГУП ТО "ТРТЦ")</t>
  </si>
  <si>
    <t xml:space="preserve">цен на услуги технического обслуживания оборудования и комплекс услуг по обеспечению функционирования оборудования на АМС , оказываемые предприятием ГУП ТО «ТРТЦ» </t>
  </si>
  <si>
    <t>с 01 января 2019 г.</t>
  </si>
  <si>
    <t>НДС 20%</t>
  </si>
  <si>
    <t>1.1.1.</t>
  </si>
  <si>
    <t>1.1.2.</t>
  </si>
  <si>
    <t>1.1.3.</t>
  </si>
  <si>
    <t>1.1.4.</t>
  </si>
  <si>
    <t>2.1.2.</t>
  </si>
  <si>
    <t>2.1.1.</t>
  </si>
  <si>
    <t>2.1.3.</t>
  </si>
  <si>
    <t>2.1.4.</t>
  </si>
  <si>
    <t>2.1.5.</t>
  </si>
  <si>
    <t>2.2.1.</t>
  </si>
  <si>
    <t>2.2.2.</t>
  </si>
  <si>
    <t>2.2.3.</t>
  </si>
  <si>
    <t>2.2.4.</t>
  </si>
  <si>
    <t>2.3.1.</t>
  </si>
  <si>
    <t>2.3.2.</t>
  </si>
  <si>
    <t>2.3.3.</t>
  </si>
  <si>
    <t>2.3.4.</t>
  </si>
  <si>
    <t>3.1.1.</t>
  </si>
  <si>
    <t>3.1.2.</t>
  </si>
  <si>
    <t>3.1.3.</t>
  </si>
  <si>
    <t>3.1.4.</t>
  </si>
  <si>
    <t>3.1.6.</t>
  </si>
  <si>
    <t>3.2.1.</t>
  </si>
  <si>
    <t>3.2.2.</t>
  </si>
  <si>
    <t>3.2.3.</t>
  </si>
  <si>
    <t>3.2.4.</t>
  </si>
  <si>
    <t>3.2.5.</t>
  </si>
  <si>
    <t>3.3.1.</t>
  </si>
  <si>
    <t>3.3.2.</t>
  </si>
  <si>
    <t>3.3.3.</t>
  </si>
  <si>
    <t>3.3.4.</t>
  </si>
  <si>
    <t>3.3.5.</t>
  </si>
  <si>
    <t>3.4.1.</t>
  </si>
  <si>
    <t>3.4.2.</t>
  </si>
  <si>
    <t>3.4.3.</t>
  </si>
  <si>
    <t>3.4.4.</t>
  </si>
  <si>
    <t>3.4.5.</t>
  </si>
  <si>
    <t>4.1.</t>
  </si>
  <si>
    <t>4.2.</t>
  </si>
  <si>
    <t>4.3.</t>
  </si>
  <si>
    <t>4.4.</t>
  </si>
  <si>
    <t>5.1.</t>
  </si>
  <si>
    <t>5.2.</t>
  </si>
  <si>
    <t>5.3.</t>
  </si>
  <si>
    <t>5.4.</t>
  </si>
  <si>
    <t>3</t>
  </si>
  <si>
    <t>2.1.</t>
  </si>
  <si>
    <t>2.2.</t>
  </si>
  <si>
    <t>2.3.</t>
  </si>
  <si>
    <t>3.2.</t>
  </si>
  <si>
    <t>3.3.</t>
  </si>
  <si>
    <t>3.4.</t>
  </si>
  <si>
    <t>4</t>
  </si>
  <si>
    <t>3.1.5.</t>
  </si>
  <si>
    <t>1.</t>
  </si>
  <si>
    <t>1.1.</t>
  </si>
  <si>
    <t>3.1.</t>
  </si>
  <si>
    <t>8.</t>
  </si>
  <si>
    <t>9.</t>
  </si>
  <si>
    <t>9.1</t>
  </si>
  <si>
    <t>Термошкаф</t>
  </si>
  <si>
    <t>Оборудование размещенное в сайте на территории ГУП ТО "ТРТЦ"</t>
  </si>
  <si>
    <t>Утверждено приказом ГУП ТО "ТРТЦ" №100-АД от 12.11.2018г.</t>
  </si>
  <si>
    <t>Утверждено приказом ГУП ТО "ТРТЦ" №99-АД от 12.11.2018г.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</si>
</sst>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49" fontId="4" fillId="2" borderId="11" xfId="0" applyNumberFormat="1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/>
    <xf numFmtId="49" fontId="4" fillId="2" borderId="10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/>
    <xf numFmtId="0" fontId="4" fillId="2" borderId="4" xfId="0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vertical="center" wrapText="1"/>
    </xf>
    <xf numFmtId="0" fontId="4" fillId="2" borderId="11" xfId="0" applyNumberFormat="1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4" fillId="2" borderId="1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73"/>
  <sheetViews>
    <sheetView tabSelected="1" view="pageBreakPreview" zoomScale="115" zoomScaleNormal="100" zoomScaleSheetLayoutView="115" workbookViewId="0">
      <selection activeCell="G75" sqref="G75"/>
    </sheetView>
  </sheetViews>
  <sheetFormatPr defaultRowHeight="15"/>
  <cols>
    <col min="1" max="1" width="7.28515625" style="1" customWidth="1"/>
    <col min="2" max="2" width="7.28515625" style="4" customWidth="1"/>
    <col min="3" max="3" width="36.7109375" style="1" customWidth="1"/>
    <col min="4" max="4" width="15" style="1" customWidth="1"/>
    <col min="5" max="5" width="11.7109375" style="1" customWidth="1"/>
    <col min="6" max="6" width="10.7109375" style="1" customWidth="1"/>
    <col min="7" max="7" width="13.5703125" style="1" customWidth="1"/>
    <col min="8" max="8" width="9.140625" style="1"/>
    <col min="9" max="9" width="11.7109375" style="1" hidden="1" customWidth="1"/>
    <col min="10" max="16384" width="9.140625" style="1"/>
  </cols>
  <sheetData>
    <row r="1" spans="1:9">
      <c r="E1" s="5"/>
      <c r="F1" s="6"/>
      <c r="G1" s="6"/>
    </row>
    <row r="2" spans="1:9">
      <c r="C2" s="47" t="s">
        <v>108</v>
      </c>
      <c r="D2" s="47"/>
      <c r="E2" s="47"/>
      <c r="F2" s="47"/>
      <c r="G2" s="47"/>
    </row>
    <row r="3" spans="1:9">
      <c r="E3" s="60"/>
      <c r="F3" s="60"/>
      <c r="G3" s="60"/>
    </row>
    <row r="4" spans="1:9">
      <c r="E4" s="60"/>
      <c r="F4" s="60"/>
      <c r="G4" s="60"/>
    </row>
    <row r="6" spans="1:9" ht="18.75">
      <c r="A6" s="64" t="s">
        <v>0</v>
      </c>
      <c r="B6" s="64"/>
      <c r="C6" s="64"/>
      <c r="D6" s="64"/>
      <c r="E6" s="64"/>
      <c r="F6" s="64"/>
      <c r="G6" s="64"/>
    </row>
    <row r="7" spans="1:9" ht="51" customHeight="1">
      <c r="A7" s="65" t="s">
        <v>37</v>
      </c>
      <c r="B7" s="65"/>
      <c r="C7" s="66"/>
      <c r="D7" s="66"/>
      <c r="E7" s="66"/>
      <c r="F7" s="66"/>
      <c r="G7" s="66"/>
    </row>
    <row r="8" spans="1:9" ht="15.75">
      <c r="A8" s="7"/>
      <c r="B8" s="7"/>
      <c r="C8" s="7"/>
      <c r="F8" s="54" t="s">
        <v>44</v>
      </c>
      <c r="G8" s="54"/>
    </row>
    <row r="9" spans="1:9" ht="16.5" thickBot="1">
      <c r="A9" s="7"/>
      <c r="B9" s="7"/>
    </row>
    <row r="10" spans="1:9" ht="15.75" thickBot="1">
      <c r="A10" s="8" t="s">
        <v>1</v>
      </c>
      <c r="B10" s="8"/>
      <c r="C10" s="55" t="s">
        <v>3</v>
      </c>
      <c r="D10" s="55" t="s">
        <v>4</v>
      </c>
      <c r="E10" s="57" t="s">
        <v>5</v>
      </c>
      <c r="F10" s="58"/>
      <c r="G10" s="59"/>
      <c r="I10" s="9"/>
    </row>
    <row r="11" spans="1:9" ht="15.75" thickBot="1">
      <c r="A11" s="10" t="s">
        <v>2</v>
      </c>
      <c r="B11" s="10"/>
      <c r="C11" s="56"/>
      <c r="D11" s="56"/>
      <c r="E11" s="11" t="s">
        <v>6</v>
      </c>
      <c r="F11" s="11" t="s">
        <v>45</v>
      </c>
      <c r="G11" s="11" t="s">
        <v>7</v>
      </c>
      <c r="I11" s="9"/>
    </row>
    <row r="12" spans="1:9" ht="15.75" thickBot="1">
      <c r="A12" s="12">
        <v>1</v>
      </c>
      <c r="B12" s="13"/>
      <c r="C12" s="48" t="s">
        <v>8</v>
      </c>
      <c r="D12" s="49"/>
      <c r="E12" s="49"/>
      <c r="F12" s="49"/>
      <c r="G12" s="50"/>
      <c r="I12" s="9"/>
    </row>
    <row r="13" spans="1:9" ht="15.75" thickBot="1">
      <c r="A13" s="51" t="s">
        <v>38</v>
      </c>
      <c r="B13" s="14" t="s">
        <v>46</v>
      </c>
      <c r="C13" s="15" t="s">
        <v>9</v>
      </c>
      <c r="D13" s="11" t="s">
        <v>10</v>
      </c>
      <c r="E13" s="16">
        <f>PRODUCT(I13,1.04)</f>
        <v>2256.5100000000002</v>
      </c>
      <c r="F13" s="16">
        <f>PRODUCT(E13,0.2)</f>
        <v>451.3</v>
      </c>
      <c r="G13" s="16">
        <f>SUM(E13:F13)</f>
        <v>2707.81</v>
      </c>
      <c r="I13" s="17">
        <v>2169.7199999999998</v>
      </c>
    </row>
    <row r="14" spans="1:9" ht="15.75" thickBot="1">
      <c r="A14" s="52"/>
      <c r="B14" s="14" t="s">
        <v>47</v>
      </c>
      <c r="C14" s="15" t="s">
        <v>11</v>
      </c>
      <c r="D14" s="11" t="s">
        <v>10</v>
      </c>
      <c r="E14" s="16">
        <f t="shared" ref="E14:E16" si="0">PRODUCT(I14,1.04)</f>
        <v>2707.64</v>
      </c>
      <c r="F14" s="16">
        <f t="shared" ref="F14:F16" si="1">PRODUCT(E14,0.2)</f>
        <v>541.53</v>
      </c>
      <c r="G14" s="16">
        <f t="shared" ref="G14:G16" si="2">SUM(E14:F14)</f>
        <v>3249.17</v>
      </c>
      <c r="I14" s="17">
        <v>2603.5</v>
      </c>
    </row>
    <row r="15" spans="1:9" ht="15.75" thickBot="1">
      <c r="A15" s="52"/>
      <c r="B15" s="14" t="s">
        <v>48</v>
      </c>
      <c r="C15" s="15" t="s">
        <v>12</v>
      </c>
      <c r="D15" s="11" t="s">
        <v>10</v>
      </c>
      <c r="E15" s="16">
        <f t="shared" si="0"/>
        <v>3255.99</v>
      </c>
      <c r="F15" s="16">
        <f t="shared" si="1"/>
        <v>651.20000000000005</v>
      </c>
      <c r="G15" s="16">
        <f t="shared" si="2"/>
        <v>3907.19</v>
      </c>
      <c r="I15" s="17">
        <v>3130.76</v>
      </c>
    </row>
    <row r="16" spans="1:9" ht="15.75" thickBot="1">
      <c r="A16" s="53"/>
      <c r="B16" s="18" t="s">
        <v>49</v>
      </c>
      <c r="C16" s="15" t="s">
        <v>13</v>
      </c>
      <c r="D16" s="11" t="s">
        <v>10</v>
      </c>
      <c r="E16" s="16">
        <f t="shared" si="0"/>
        <v>4545.42</v>
      </c>
      <c r="F16" s="16">
        <f t="shared" si="1"/>
        <v>909.08</v>
      </c>
      <c r="G16" s="16">
        <f t="shared" si="2"/>
        <v>5454.5</v>
      </c>
      <c r="I16" s="17">
        <v>4370.6000000000004</v>
      </c>
    </row>
    <row r="17" spans="1:9" ht="15.75" thickBot="1">
      <c r="A17" s="12">
        <v>2</v>
      </c>
      <c r="B17" s="13"/>
      <c r="C17" s="48" t="s">
        <v>15</v>
      </c>
      <c r="D17" s="49"/>
      <c r="E17" s="49"/>
      <c r="F17" s="49"/>
      <c r="G17" s="50"/>
      <c r="I17" s="19"/>
    </row>
    <row r="18" spans="1:9" ht="15.75" thickBot="1">
      <c r="A18" s="51" t="s">
        <v>92</v>
      </c>
      <c r="B18" s="20" t="s">
        <v>51</v>
      </c>
      <c r="C18" s="48" t="s">
        <v>16</v>
      </c>
      <c r="D18" s="49"/>
      <c r="E18" s="49"/>
      <c r="F18" s="49"/>
      <c r="G18" s="50"/>
      <c r="I18" s="19"/>
    </row>
    <row r="19" spans="1:9" ht="15.75" thickBot="1">
      <c r="A19" s="52"/>
      <c r="B19" s="14" t="s">
        <v>50</v>
      </c>
      <c r="C19" s="15" t="s">
        <v>9</v>
      </c>
      <c r="D19" s="11" t="s">
        <v>10</v>
      </c>
      <c r="E19" s="16">
        <f t="shared" ref="E19:E21" si="3">PRODUCT(I19,1.04)</f>
        <v>3118.24</v>
      </c>
      <c r="F19" s="16">
        <f t="shared" ref="F19:F22" si="4">PRODUCT(E19,0.2)</f>
        <v>623.65</v>
      </c>
      <c r="G19" s="16">
        <f t="shared" ref="G19:G22" si="5">SUM(E19:F19)</f>
        <v>3741.89</v>
      </c>
      <c r="I19" s="19">
        <v>2998.31</v>
      </c>
    </row>
    <row r="20" spans="1:9" ht="15.75" thickBot="1">
      <c r="A20" s="52"/>
      <c r="B20" s="14" t="s">
        <v>52</v>
      </c>
      <c r="C20" s="15" t="s">
        <v>11</v>
      </c>
      <c r="D20" s="11" t="s">
        <v>10</v>
      </c>
      <c r="E20" s="16">
        <f t="shared" si="3"/>
        <v>3742.24</v>
      </c>
      <c r="F20" s="16">
        <f t="shared" si="4"/>
        <v>748.45</v>
      </c>
      <c r="G20" s="16">
        <f t="shared" si="5"/>
        <v>4490.6899999999996</v>
      </c>
      <c r="I20" s="19">
        <v>3598.31</v>
      </c>
    </row>
    <row r="21" spans="1:9" ht="15.75" thickBot="1">
      <c r="A21" s="52"/>
      <c r="B21" s="14" t="s">
        <v>53</v>
      </c>
      <c r="C21" s="15" t="s">
        <v>12</v>
      </c>
      <c r="D21" s="11" t="s">
        <v>10</v>
      </c>
      <c r="E21" s="16">
        <f t="shared" si="3"/>
        <v>4490.51</v>
      </c>
      <c r="F21" s="16">
        <f t="shared" si="4"/>
        <v>898.1</v>
      </c>
      <c r="G21" s="16">
        <f t="shared" si="5"/>
        <v>5388.61</v>
      </c>
      <c r="I21" s="19">
        <v>4317.8</v>
      </c>
    </row>
    <row r="22" spans="1:9" ht="15.75" thickBot="1">
      <c r="A22" s="53"/>
      <c r="B22" s="18" t="s">
        <v>54</v>
      </c>
      <c r="C22" s="15" t="s">
        <v>13</v>
      </c>
      <c r="D22" s="11" t="s">
        <v>10</v>
      </c>
      <c r="E22" s="16">
        <f>PRODUCT(I22,1.04)</f>
        <v>5390.37</v>
      </c>
      <c r="F22" s="16">
        <f t="shared" si="4"/>
        <v>1078.07</v>
      </c>
      <c r="G22" s="16">
        <f t="shared" si="5"/>
        <v>6468.44</v>
      </c>
      <c r="I22" s="19">
        <v>5183.05</v>
      </c>
    </row>
    <row r="23" spans="1:9" ht="15.75" thickBot="1">
      <c r="A23" s="2"/>
      <c r="B23" s="3"/>
      <c r="C23" s="48" t="s">
        <v>17</v>
      </c>
      <c r="D23" s="49"/>
      <c r="E23" s="49"/>
      <c r="F23" s="49"/>
      <c r="G23" s="50"/>
      <c r="I23" s="19"/>
    </row>
    <row r="24" spans="1:9" ht="15.75" thickBot="1">
      <c r="A24" s="51" t="s">
        <v>93</v>
      </c>
      <c r="B24" s="14" t="s">
        <v>55</v>
      </c>
      <c r="C24" s="15" t="s">
        <v>9</v>
      </c>
      <c r="D24" s="11" t="s">
        <v>10</v>
      </c>
      <c r="E24" s="16">
        <f t="shared" ref="E24:E27" si="6">PRODUCT(I24,1.04)</f>
        <v>3464.61</v>
      </c>
      <c r="F24" s="16">
        <f t="shared" ref="F24:F27" si="7">PRODUCT(E24,0.2)</f>
        <v>692.92</v>
      </c>
      <c r="G24" s="16">
        <f t="shared" ref="G24:G27" si="8">SUM(E24:F24)</f>
        <v>4157.53</v>
      </c>
      <c r="I24" s="19">
        <v>3331.36</v>
      </c>
    </row>
    <row r="25" spans="1:9" ht="15.75" thickBot="1">
      <c r="A25" s="52"/>
      <c r="B25" s="14" t="s">
        <v>56</v>
      </c>
      <c r="C25" s="15" t="s">
        <v>11</v>
      </c>
      <c r="D25" s="11" t="s">
        <v>10</v>
      </c>
      <c r="E25" s="16">
        <f t="shared" si="6"/>
        <v>4111.53</v>
      </c>
      <c r="F25" s="16">
        <f t="shared" si="7"/>
        <v>822.31</v>
      </c>
      <c r="G25" s="16">
        <f t="shared" si="8"/>
        <v>4933.84</v>
      </c>
      <c r="I25" s="19">
        <v>3953.39</v>
      </c>
    </row>
    <row r="26" spans="1:9" ht="15.75" thickBot="1">
      <c r="A26" s="52"/>
      <c r="B26" s="14" t="s">
        <v>57</v>
      </c>
      <c r="C26" s="15" t="s">
        <v>12</v>
      </c>
      <c r="D26" s="11" t="s">
        <v>10</v>
      </c>
      <c r="E26" s="16">
        <f t="shared" si="6"/>
        <v>4937.3599999999997</v>
      </c>
      <c r="F26" s="16">
        <f t="shared" si="7"/>
        <v>987.47</v>
      </c>
      <c r="G26" s="16">
        <f t="shared" si="8"/>
        <v>5924.83</v>
      </c>
      <c r="I26" s="19">
        <v>4747.46</v>
      </c>
    </row>
    <row r="27" spans="1:9" ht="15.75" thickBot="1">
      <c r="A27" s="53"/>
      <c r="B27" s="18" t="s">
        <v>58</v>
      </c>
      <c r="C27" s="15" t="s">
        <v>13</v>
      </c>
      <c r="D27" s="11" t="s">
        <v>10</v>
      </c>
      <c r="E27" s="16">
        <f t="shared" si="6"/>
        <v>5929.76</v>
      </c>
      <c r="F27" s="16">
        <f t="shared" si="7"/>
        <v>1185.95</v>
      </c>
      <c r="G27" s="16">
        <f t="shared" si="8"/>
        <v>7115.71</v>
      </c>
      <c r="I27" s="19">
        <v>5701.69</v>
      </c>
    </row>
    <row r="28" spans="1:9" ht="15.75" thickBot="1">
      <c r="A28" s="2"/>
      <c r="B28" s="3"/>
      <c r="C28" s="48" t="s">
        <v>18</v>
      </c>
      <c r="D28" s="49"/>
      <c r="E28" s="49"/>
      <c r="F28" s="49"/>
      <c r="G28" s="50"/>
      <c r="I28" s="19"/>
    </row>
    <row r="29" spans="1:9" ht="15.75" thickBot="1">
      <c r="A29" s="51" t="s">
        <v>94</v>
      </c>
      <c r="B29" s="14" t="s">
        <v>59</v>
      </c>
      <c r="C29" s="15" t="s">
        <v>9</v>
      </c>
      <c r="D29" s="11" t="s">
        <v>10</v>
      </c>
      <c r="E29" s="16">
        <f t="shared" ref="E29:E32" si="9">PRODUCT(I29,1.04)</f>
        <v>4717.8999999999996</v>
      </c>
      <c r="F29" s="16">
        <f t="shared" ref="F29:F32" si="10">PRODUCT(E29,0.2)</f>
        <v>943.58</v>
      </c>
      <c r="G29" s="16">
        <f t="shared" ref="G29:G32" si="11">SUM(E29:F29)</f>
        <v>5661.48</v>
      </c>
      <c r="I29" s="19">
        <v>4536.4399999999996</v>
      </c>
    </row>
    <row r="30" spans="1:9" ht="15.75" thickBot="1">
      <c r="A30" s="52"/>
      <c r="B30" s="14" t="s">
        <v>60</v>
      </c>
      <c r="C30" s="15" t="s">
        <v>11</v>
      </c>
      <c r="D30" s="11" t="s">
        <v>10</v>
      </c>
      <c r="E30" s="16">
        <f t="shared" si="9"/>
        <v>5663.59</v>
      </c>
      <c r="F30" s="16">
        <f t="shared" si="10"/>
        <v>1132.72</v>
      </c>
      <c r="G30" s="16">
        <f t="shared" si="11"/>
        <v>6796.31</v>
      </c>
      <c r="I30" s="19">
        <v>5445.76</v>
      </c>
    </row>
    <row r="31" spans="1:9" ht="15.75" thickBot="1">
      <c r="A31" s="52"/>
      <c r="B31" s="14" t="s">
        <v>61</v>
      </c>
      <c r="C31" s="15" t="s">
        <v>12</v>
      </c>
      <c r="D31" s="11" t="s">
        <v>10</v>
      </c>
      <c r="E31" s="16">
        <f t="shared" si="9"/>
        <v>6796.14</v>
      </c>
      <c r="F31" s="16">
        <f t="shared" si="10"/>
        <v>1359.23</v>
      </c>
      <c r="G31" s="16">
        <f t="shared" si="11"/>
        <v>8155.37</v>
      </c>
      <c r="I31" s="19">
        <v>6534.75</v>
      </c>
    </row>
    <row r="32" spans="1:9" ht="15.75" thickBot="1">
      <c r="A32" s="53"/>
      <c r="B32" s="18" t="s">
        <v>62</v>
      </c>
      <c r="C32" s="15" t="s">
        <v>13</v>
      </c>
      <c r="D32" s="11" t="s">
        <v>10</v>
      </c>
      <c r="E32" s="16">
        <f t="shared" si="9"/>
        <v>8162.24</v>
      </c>
      <c r="F32" s="16">
        <f t="shared" si="10"/>
        <v>1632.45</v>
      </c>
      <c r="G32" s="16">
        <f t="shared" si="11"/>
        <v>9794.69</v>
      </c>
      <c r="I32" s="19">
        <v>7848.31</v>
      </c>
    </row>
    <row r="33" spans="1:9" ht="15.75" thickBot="1">
      <c r="A33" s="21" t="s">
        <v>91</v>
      </c>
      <c r="B33" s="22"/>
      <c r="C33" s="48" t="s">
        <v>20</v>
      </c>
      <c r="D33" s="49"/>
      <c r="E33" s="49"/>
      <c r="F33" s="49"/>
      <c r="G33" s="50"/>
      <c r="I33" s="19"/>
    </row>
    <row r="34" spans="1:9" ht="15.75" thickBot="1">
      <c r="A34" s="61" t="s">
        <v>39</v>
      </c>
      <c r="B34" s="20" t="s">
        <v>63</v>
      </c>
      <c r="C34" s="48" t="s">
        <v>21</v>
      </c>
      <c r="D34" s="49"/>
      <c r="E34" s="49"/>
      <c r="F34" s="49"/>
      <c r="G34" s="50"/>
      <c r="I34" s="19"/>
    </row>
    <row r="35" spans="1:9" ht="15.75" thickBot="1">
      <c r="A35" s="62"/>
      <c r="B35" s="14" t="s">
        <v>64</v>
      </c>
      <c r="C35" s="15" t="s">
        <v>22</v>
      </c>
      <c r="D35" s="11" t="s">
        <v>10</v>
      </c>
      <c r="E35" s="16">
        <f t="shared" ref="E35:E39" si="12">PRODUCT(I35,1.04)</f>
        <v>3118.24</v>
      </c>
      <c r="F35" s="16">
        <f t="shared" ref="F35:F39" si="13">PRODUCT(E35,0.2)</f>
        <v>623.65</v>
      </c>
      <c r="G35" s="16">
        <f t="shared" ref="G35:G39" si="14">SUM(E35:F35)</f>
        <v>3741.89</v>
      </c>
      <c r="I35" s="19">
        <v>2998.31</v>
      </c>
    </row>
    <row r="36" spans="1:9" ht="15.75" thickBot="1">
      <c r="A36" s="62"/>
      <c r="B36" s="14" t="s">
        <v>65</v>
      </c>
      <c r="C36" s="15" t="s">
        <v>23</v>
      </c>
      <c r="D36" s="11" t="s">
        <v>24</v>
      </c>
      <c r="E36" s="16">
        <f t="shared" si="12"/>
        <v>4797.22</v>
      </c>
      <c r="F36" s="16">
        <f t="shared" si="13"/>
        <v>959.44</v>
      </c>
      <c r="G36" s="16">
        <f t="shared" si="14"/>
        <v>5756.66</v>
      </c>
      <c r="I36" s="19">
        <v>4612.71</v>
      </c>
    </row>
    <row r="37" spans="1:9" ht="15.75" thickBot="1">
      <c r="A37" s="62"/>
      <c r="B37" s="14" t="s">
        <v>66</v>
      </c>
      <c r="C37" s="15" t="s">
        <v>25</v>
      </c>
      <c r="D37" s="11" t="s">
        <v>24</v>
      </c>
      <c r="E37" s="16">
        <v>5996.75</v>
      </c>
      <c r="F37" s="16">
        <f t="shared" si="13"/>
        <v>1199.3499999999999</v>
      </c>
      <c r="G37" s="16">
        <f t="shared" si="14"/>
        <v>7196.1</v>
      </c>
      <c r="I37" s="19">
        <v>5766.1</v>
      </c>
    </row>
    <row r="38" spans="1:9" ht="15.75" thickBot="1">
      <c r="A38" s="62"/>
      <c r="B38" s="14" t="s">
        <v>99</v>
      </c>
      <c r="C38" s="15" t="s">
        <v>26</v>
      </c>
      <c r="D38" s="11" t="s">
        <v>24</v>
      </c>
      <c r="E38" s="16">
        <f t="shared" si="12"/>
        <v>7196.27</v>
      </c>
      <c r="F38" s="16">
        <f t="shared" si="13"/>
        <v>1439.25</v>
      </c>
      <c r="G38" s="16">
        <f t="shared" si="14"/>
        <v>8635.52</v>
      </c>
      <c r="I38" s="19">
        <v>6919.49</v>
      </c>
    </row>
    <row r="39" spans="1:9" ht="15.75" thickBot="1">
      <c r="A39" s="63"/>
      <c r="B39" s="18" t="s">
        <v>67</v>
      </c>
      <c r="C39" s="15" t="s">
        <v>27</v>
      </c>
      <c r="D39" s="11" t="s">
        <v>24</v>
      </c>
      <c r="E39" s="16">
        <f t="shared" si="12"/>
        <v>9595.32</v>
      </c>
      <c r="F39" s="16">
        <f t="shared" si="13"/>
        <v>1919.06</v>
      </c>
      <c r="G39" s="16">
        <f t="shared" si="14"/>
        <v>11514.38</v>
      </c>
      <c r="I39" s="19">
        <v>9226.27</v>
      </c>
    </row>
    <row r="40" spans="1:9" ht="15.75" thickBot="1">
      <c r="A40" s="2"/>
      <c r="B40" s="3"/>
      <c r="C40" s="48" t="s">
        <v>28</v>
      </c>
      <c r="D40" s="49"/>
      <c r="E40" s="49"/>
      <c r="F40" s="49"/>
      <c r="G40" s="50"/>
      <c r="I40" s="19"/>
    </row>
    <row r="41" spans="1:9" ht="15.75" thickBot="1">
      <c r="A41" s="61" t="s">
        <v>95</v>
      </c>
      <c r="B41" s="14" t="s">
        <v>68</v>
      </c>
      <c r="C41" s="15" t="s">
        <v>22</v>
      </c>
      <c r="D41" s="11" t="s">
        <v>10</v>
      </c>
      <c r="E41" s="16">
        <f t="shared" ref="E41:E44" si="15">PRODUCT(I41,1.04)</f>
        <v>3742.24</v>
      </c>
      <c r="F41" s="16">
        <f t="shared" ref="F41:F45" si="16">PRODUCT(E41,0.2)</f>
        <v>748.45</v>
      </c>
      <c r="G41" s="16">
        <f t="shared" ref="G41:G45" si="17">SUM(E41:F41)</f>
        <v>4490.6899999999996</v>
      </c>
      <c r="I41" s="19">
        <v>3598.31</v>
      </c>
    </row>
    <row r="42" spans="1:9" ht="15.75" thickBot="1">
      <c r="A42" s="62"/>
      <c r="B42" s="14" t="s">
        <v>69</v>
      </c>
      <c r="C42" s="15" t="s">
        <v>23</v>
      </c>
      <c r="D42" s="11" t="s">
        <v>24</v>
      </c>
      <c r="E42" s="16">
        <v>5757.02</v>
      </c>
      <c r="F42" s="16">
        <f t="shared" si="16"/>
        <v>1151.4000000000001</v>
      </c>
      <c r="G42" s="16">
        <f t="shared" si="17"/>
        <v>6908.42</v>
      </c>
      <c r="I42" s="19">
        <v>5535.59</v>
      </c>
    </row>
    <row r="43" spans="1:9" ht="15.75" thickBot="1">
      <c r="A43" s="62"/>
      <c r="B43" s="14" t="s">
        <v>70</v>
      </c>
      <c r="C43" s="15" t="s">
        <v>25</v>
      </c>
      <c r="D43" s="11" t="s">
        <v>24</v>
      </c>
      <c r="E43" s="16">
        <f t="shared" si="15"/>
        <v>7196.27</v>
      </c>
      <c r="F43" s="16">
        <f t="shared" si="16"/>
        <v>1439.25</v>
      </c>
      <c r="G43" s="16">
        <f t="shared" si="17"/>
        <v>8635.52</v>
      </c>
      <c r="I43" s="19">
        <v>6919.49</v>
      </c>
    </row>
    <row r="44" spans="1:9" ht="15.75" thickBot="1">
      <c r="A44" s="62"/>
      <c r="B44" s="14" t="s">
        <v>71</v>
      </c>
      <c r="C44" s="15" t="s">
        <v>26</v>
      </c>
      <c r="D44" s="11" t="s">
        <v>24</v>
      </c>
      <c r="E44" s="16">
        <f t="shared" si="15"/>
        <v>8635.5300000000007</v>
      </c>
      <c r="F44" s="16">
        <f t="shared" si="16"/>
        <v>1727.11</v>
      </c>
      <c r="G44" s="16">
        <f t="shared" si="17"/>
        <v>10362.64</v>
      </c>
      <c r="I44" s="19">
        <v>8303.39</v>
      </c>
    </row>
    <row r="45" spans="1:9" ht="15.75" thickBot="1">
      <c r="A45" s="63"/>
      <c r="B45" s="18" t="s">
        <v>72</v>
      </c>
      <c r="C45" s="15" t="s">
        <v>27</v>
      </c>
      <c r="D45" s="11" t="s">
        <v>24</v>
      </c>
      <c r="E45" s="16">
        <v>11514.03</v>
      </c>
      <c r="F45" s="16">
        <f t="shared" si="16"/>
        <v>2302.81</v>
      </c>
      <c r="G45" s="16">
        <f t="shared" si="17"/>
        <v>13816.84</v>
      </c>
      <c r="I45" s="19">
        <v>11071.19</v>
      </c>
    </row>
    <row r="46" spans="1:9" ht="15.75" thickBot="1">
      <c r="A46" s="2"/>
      <c r="B46" s="3"/>
      <c r="C46" s="48" t="s">
        <v>29</v>
      </c>
      <c r="D46" s="49"/>
      <c r="E46" s="49"/>
      <c r="F46" s="49"/>
      <c r="G46" s="50"/>
      <c r="I46" s="19"/>
    </row>
    <row r="47" spans="1:9" ht="15.75" thickBot="1">
      <c r="A47" s="61" t="s">
        <v>96</v>
      </c>
      <c r="B47" s="14" t="s">
        <v>73</v>
      </c>
      <c r="C47" s="15" t="s">
        <v>22</v>
      </c>
      <c r="D47" s="11" t="s">
        <v>10</v>
      </c>
      <c r="E47" s="16">
        <f t="shared" ref="E47:E49" si="18">PRODUCT(I47,1.04)</f>
        <v>5803.73</v>
      </c>
      <c r="F47" s="16">
        <f t="shared" ref="F47:F51" si="19">PRODUCT(E47,0.2)</f>
        <v>1160.75</v>
      </c>
      <c r="G47" s="16">
        <f t="shared" ref="G47:G51" si="20">SUM(E47:F47)</f>
        <v>6964.48</v>
      </c>
      <c r="I47" s="19">
        <v>5580.51</v>
      </c>
    </row>
    <row r="48" spans="1:9" ht="15.75" thickBot="1">
      <c r="A48" s="62"/>
      <c r="B48" s="14" t="s">
        <v>74</v>
      </c>
      <c r="C48" s="15" t="s">
        <v>23</v>
      </c>
      <c r="D48" s="11" t="s">
        <v>24</v>
      </c>
      <c r="E48" s="16">
        <f t="shared" si="18"/>
        <v>7253.56</v>
      </c>
      <c r="F48" s="16">
        <f t="shared" si="19"/>
        <v>1450.71</v>
      </c>
      <c r="G48" s="16">
        <f t="shared" si="20"/>
        <v>8704.27</v>
      </c>
      <c r="I48" s="19">
        <v>6974.58</v>
      </c>
    </row>
    <row r="49" spans="1:9" ht="15.75" thickBot="1">
      <c r="A49" s="62"/>
      <c r="B49" s="14" t="s">
        <v>75</v>
      </c>
      <c r="C49" s="15" t="s">
        <v>25</v>
      </c>
      <c r="D49" s="11" t="s">
        <v>24</v>
      </c>
      <c r="E49" s="16">
        <f t="shared" si="18"/>
        <v>9067.39</v>
      </c>
      <c r="F49" s="16">
        <f t="shared" si="19"/>
        <v>1813.48</v>
      </c>
      <c r="G49" s="16">
        <f t="shared" si="20"/>
        <v>10880.87</v>
      </c>
      <c r="I49" s="19">
        <v>8718.64</v>
      </c>
    </row>
    <row r="50" spans="1:9" ht="15.75" thickBot="1">
      <c r="A50" s="62"/>
      <c r="B50" s="14" t="s">
        <v>76</v>
      </c>
      <c r="C50" s="15" t="s">
        <v>26</v>
      </c>
      <c r="D50" s="11" t="s">
        <v>24</v>
      </c>
      <c r="E50" s="16">
        <v>10880.34</v>
      </c>
      <c r="F50" s="16">
        <f t="shared" si="19"/>
        <v>2176.0700000000002</v>
      </c>
      <c r="G50" s="16">
        <f t="shared" si="20"/>
        <v>13056.41</v>
      </c>
      <c r="I50" s="19">
        <v>10461.86</v>
      </c>
    </row>
    <row r="51" spans="1:9" ht="15.75" thickBot="1">
      <c r="A51" s="63"/>
      <c r="B51" s="18" t="s">
        <v>77</v>
      </c>
      <c r="C51" s="15" t="s">
        <v>27</v>
      </c>
      <c r="D51" s="11" t="s">
        <v>24</v>
      </c>
      <c r="E51" s="16">
        <v>13059.93</v>
      </c>
      <c r="F51" s="16">
        <f t="shared" si="19"/>
        <v>2611.9899999999998</v>
      </c>
      <c r="G51" s="16">
        <f t="shared" si="20"/>
        <v>15671.92</v>
      </c>
      <c r="I51" s="19">
        <v>12557.63</v>
      </c>
    </row>
    <row r="52" spans="1:9" ht="15.75" customHeight="1" thickBot="1">
      <c r="A52" s="23"/>
      <c r="B52" s="3"/>
      <c r="C52" s="24" t="s">
        <v>30</v>
      </c>
      <c r="D52" s="25"/>
      <c r="E52" s="25"/>
      <c r="F52" s="25"/>
      <c r="G52" s="26"/>
      <c r="I52" s="19"/>
    </row>
    <row r="53" spans="1:9" ht="15.75" thickBot="1">
      <c r="A53" s="61" t="s">
        <v>97</v>
      </c>
      <c r="B53" s="14" t="s">
        <v>78</v>
      </c>
      <c r="C53" s="15" t="s">
        <v>22</v>
      </c>
      <c r="D53" s="11" t="s">
        <v>10</v>
      </c>
      <c r="E53" s="16">
        <v>4997.29</v>
      </c>
      <c r="F53" s="16">
        <f t="shared" ref="F53:F57" si="21">PRODUCT(E53,0.2)</f>
        <v>999.46</v>
      </c>
      <c r="G53" s="16">
        <f t="shared" ref="G53:G57" si="22">SUM(E53:F53)</f>
        <v>5996.75</v>
      </c>
      <c r="I53" s="19">
        <v>4805.08</v>
      </c>
    </row>
    <row r="54" spans="1:9" ht="15.75" thickBot="1">
      <c r="A54" s="62"/>
      <c r="B54" s="14" t="s">
        <v>79</v>
      </c>
      <c r="C54" s="15" t="s">
        <v>23</v>
      </c>
      <c r="D54" s="11" t="s">
        <v>24</v>
      </c>
      <c r="E54" s="16">
        <f t="shared" ref="E54:E57" si="23">PRODUCT(I54,1.04)</f>
        <v>7675.73</v>
      </c>
      <c r="F54" s="16">
        <f t="shared" si="21"/>
        <v>1535.15</v>
      </c>
      <c r="G54" s="16">
        <f t="shared" si="22"/>
        <v>9210.8799999999992</v>
      </c>
      <c r="I54" s="19">
        <v>7380.51</v>
      </c>
    </row>
    <row r="55" spans="1:9" ht="15.75" thickBot="1">
      <c r="A55" s="62"/>
      <c r="B55" s="14" t="s">
        <v>80</v>
      </c>
      <c r="C55" s="15" t="s">
        <v>25</v>
      </c>
      <c r="D55" s="11" t="s">
        <v>24</v>
      </c>
      <c r="E55" s="16">
        <f t="shared" si="23"/>
        <v>9594.44</v>
      </c>
      <c r="F55" s="16">
        <f t="shared" si="21"/>
        <v>1918.89</v>
      </c>
      <c r="G55" s="16">
        <f t="shared" si="22"/>
        <v>11513.33</v>
      </c>
      <c r="I55" s="19">
        <v>9225.42</v>
      </c>
    </row>
    <row r="56" spans="1:9" ht="15.75" thickBot="1">
      <c r="A56" s="62"/>
      <c r="B56" s="14" t="s">
        <v>81</v>
      </c>
      <c r="C56" s="15" t="s">
        <v>26</v>
      </c>
      <c r="D56" s="11" t="s">
        <v>24</v>
      </c>
      <c r="E56" s="16">
        <v>11514.03</v>
      </c>
      <c r="F56" s="16">
        <f t="shared" si="21"/>
        <v>2302.81</v>
      </c>
      <c r="G56" s="16">
        <f t="shared" si="22"/>
        <v>13816.84</v>
      </c>
      <c r="I56" s="19">
        <v>11071.19</v>
      </c>
    </row>
    <row r="57" spans="1:9" ht="15.75" thickBot="1">
      <c r="A57" s="63"/>
      <c r="B57" s="18" t="s">
        <v>82</v>
      </c>
      <c r="C57" s="15" t="s">
        <v>27</v>
      </c>
      <c r="D57" s="11" t="s">
        <v>24</v>
      </c>
      <c r="E57" s="16">
        <f t="shared" si="23"/>
        <v>15351.46</v>
      </c>
      <c r="F57" s="16">
        <f t="shared" si="21"/>
        <v>3070.29</v>
      </c>
      <c r="G57" s="16">
        <f t="shared" si="22"/>
        <v>18421.75</v>
      </c>
      <c r="I57" s="19">
        <v>14761.02</v>
      </c>
    </row>
    <row r="58" spans="1:9" ht="15.75" thickBot="1">
      <c r="A58" s="27" t="s">
        <v>98</v>
      </c>
      <c r="B58" s="3"/>
      <c r="C58" s="48" t="s">
        <v>32</v>
      </c>
      <c r="D58" s="49"/>
      <c r="E58" s="49"/>
      <c r="F58" s="49"/>
      <c r="G58" s="50"/>
      <c r="I58" s="19"/>
    </row>
    <row r="59" spans="1:9" ht="15.75" thickBot="1">
      <c r="A59" s="62"/>
      <c r="B59" s="14" t="s">
        <v>83</v>
      </c>
      <c r="C59" s="15" t="s">
        <v>9</v>
      </c>
      <c r="D59" s="11" t="s">
        <v>24</v>
      </c>
      <c r="E59" s="16">
        <f t="shared" ref="E59:E62" si="24">PRODUCT(I59,1.04)</f>
        <v>5897.15</v>
      </c>
      <c r="F59" s="16">
        <f t="shared" ref="F59:F62" si="25">PRODUCT(E59,0.2)</f>
        <v>1179.43</v>
      </c>
      <c r="G59" s="16">
        <f t="shared" ref="G59:G62" si="26">SUM(E59:F59)</f>
        <v>7076.58</v>
      </c>
      <c r="I59" s="19">
        <v>5670.34</v>
      </c>
    </row>
    <row r="60" spans="1:9" ht="15.75" thickBot="1">
      <c r="A60" s="62"/>
      <c r="B60" s="14" t="s">
        <v>84</v>
      </c>
      <c r="C60" s="15" t="s">
        <v>11</v>
      </c>
      <c r="D60" s="11" t="s">
        <v>24</v>
      </c>
      <c r="E60" s="16">
        <f t="shared" si="24"/>
        <v>5897.15</v>
      </c>
      <c r="F60" s="16">
        <f t="shared" si="25"/>
        <v>1179.43</v>
      </c>
      <c r="G60" s="16">
        <f t="shared" si="26"/>
        <v>7076.58</v>
      </c>
      <c r="I60" s="19">
        <v>5670.34</v>
      </c>
    </row>
    <row r="61" spans="1:9" ht="15.75" thickBot="1">
      <c r="A61" s="62"/>
      <c r="B61" s="14" t="s">
        <v>85</v>
      </c>
      <c r="C61" s="15" t="s">
        <v>12</v>
      </c>
      <c r="D61" s="11" t="s">
        <v>24</v>
      </c>
      <c r="E61" s="16">
        <f t="shared" si="24"/>
        <v>5897.15</v>
      </c>
      <c r="F61" s="16">
        <f t="shared" si="25"/>
        <v>1179.43</v>
      </c>
      <c r="G61" s="16">
        <f t="shared" si="26"/>
        <v>7076.58</v>
      </c>
      <c r="I61" s="19">
        <v>5670.34</v>
      </c>
    </row>
    <row r="62" spans="1:9" ht="15.75" thickBot="1">
      <c r="A62" s="63"/>
      <c r="B62" s="18" t="s">
        <v>86</v>
      </c>
      <c r="C62" s="15" t="s">
        <v>13</v>
      </c>
      <c r="D62" s="11" t="s">
        <v>24</v>
      </c>
      <c r="E62" s="16">
        <f t="shared" si="24"/>
        <v>5897.15</v>
      </c>
      <c r="F62" s="16">
        <f t="shared" si="25"/>
        <v>1179.43</v>
      </c>
      <c r="G62" s="16">
        <f t="shared" si="26"/>
        <v>7076.58</v>
      </c>
      <c r="I62" s="19">
        <v>5670.34</v>
      </c>
    </row>
    <row r="63" spans="1:9" ht="15.75" thickBot="1">
      <c r="A63" s="27" t="s">
        <v>33</v>
      </c>
      <c r="B63" s="3"/>
      <c r="C63" s="48" t="s">
        <v>34</v>
      </c>
      <c r="D63" s="49"/>
      <c r="E63" s="49"/>
      <c r="F63" s="49"/>
      <c r="G63" s="50"/>
      <c r="I63" s="19"/>
    </row>
    <row r="64" spans="1:9" ht="15.75" thickBot="1">
      <c r="A64" s="28"/>
      <c r="B64" s="14" t="s">
        <v>87</v>
      </c>
      <c r="C64" s="15" t="s">
        <v>9</v>
      </c>
      <c r="D64" s="11" t="s">
        <v>10</v>
      </c>
      <c r="E64" s="16">
        <f t="shared" ref="E64:E67" si="27">PRODUCT(I64,1.04)</f>
        <v>786.17</v>
      </c>
      <c r="F64" s="16">
        <f t="shared" ref="F64:F72" si="28">PRODUCT(E64,0.2)</f>
        <v>157.22999999999999</v>
      </c>
      <c r="G64" s="16">
        <f t="shared" ref="G64:G68" si="29">SUM(E64:F64)</f>
        <v>943.4</v>
      </c>
      <c r="I64" s="19">
        <v>755.93</v>
      </c>
    </row>
    <row r="65" spans="1:9" ht="15.75" thickBot="1">
      <c r="A65" s="28"/>
      <c r="B65" s="14" t="s">
        <v>88</v>
      </c>
      <c r="C65" s="15" t="s">
        <v>11</v>
      </c>
      <c r="D65" s="11" t="s">
        <v>10</v>
      </c>
      <c r="E65" s="16">
        <f t="shared" si="27"/>
        <v>786.17</v>
      </c>
      <c r="F65" s="16">
        <f t="shared" si="28"/>
        <v>157.22999999999999</v>
      </c>
      <c r="G65" s="16">
        <f t="shared" si="29"/>
        <v>943.4</v>
      </c>
      <c r="I65" s="19">
        <v>755.93</v>
      </c>
    </row>
    <row r="66" spans="1:9" ht="15.75" thickBot="1">
      <c r="A66" s="28"/>
      <c r="B66" s="14" t="s">
        <v>89</v>
      </c>
      <c r="C66" s="15" t="s">
        <v>12</v>
      </c>
      <c r="D66" s="11" t="s">
        <v>10</v>
      </c>
      <c r="E66" s="16">
        <f t="shared" si="27"/>
        <v>786.17</v>
      </c>
      <c r="F66" s="16">
        <f t="shared" si="28"/>
        <v>157.22999999999999</v>
      </c>
      <c r="G66" s="16">
        <f t="shared" si="29"/>
        <v>943.4</v>
      </c>
      <c r="I66" s="19">
        <v>755.93</v>
      </c>
    </row>
    <row r="67" spans="1:9" ht="15.75" thickBot="1">
      <c r="A67" s="29"/>
      <c r="B67" s="18" t="s">
        <v>90</v>
      </c>
      <c r="C67" s="15" t="s">
        <v>13</v>
      </c>
      <c r="D67" s="11" t="s">
        <v>10</v>
      </c>
      <c r="E67" s="16">
        <f t="shared" si="27"/>
        <v>786.17</v>
      </c>
      <c r="F67" s="16">
        <f t="shared" si="28"/>
        <v>157.22999999999999</v>
      </c>
      <c r="G67" s="16">
        <f t="shared" si="29"/>
        <v>943.4</v>
      </c>
      <c r="I67" s="19">
        <v>755.93</v>
      </c>
    </row>
    <row r="68" spans="1:9" ht="15.75" thickBot="1">
      <c r="A68" s="21" t="s">
        <v>35</v>
      </c>
      <c r="B68" s="18"/>
      <c r="C68" s="15" t="s">
        <v>36</v>
      </c>
      <c r="D68" s="11" t="s">
        <v>10</v>
      </c>
      <c r="E68" s="16">
        <v>1998.92</v>
      </c>
      <c r="F68" s="16">
        <f t="shared" si="28"/>
        <v>399.78</v>
      </c>
      <c r="G68" s="16">
        <f t="shared" si="29"/>
        <v>2398.6999999999998</v>
      </c>
      <c r="I68" s="19">
        <v>1922.03</v>
      </c>
    </row>
    <row r="69" spans="1:9" ht="15.75" thickBot="1">
      <c r="A69" s="21" t="s">
        <v>40</v>
      </c>
      <c r="B69" s="18"/>
      <c r="C69" s="15" t="s">
        <v>106</v>
      </c>
      <c r="D69" s="11" t="s">
        <v>10</v>
      </c>
      <c r="E69" s="16">
        <v>1500</v>
      </c>
      <c r="F69" s="16">
        <f t="shared" ref="F69:F70" si="30">PRODUCT(E69,0.2)</f>
        <v>300</v>
      </c>
      <c r="G69" s="16">
        <f t="shared" ref="G69:G70" si="31">SUM(E69:F69)</f>
        <v>1800</v>
      </c>
      <c r="I69" s="19">
        <v>1922.03</v>
      </c>
    </row>
    <row r="70" spans="1:9" ht="26.25" thickBot="1">
      <c r="A70" s="27" t="s">
        <v>103</v>
      </c>
      <c r="B70" s="3"/>
      <c r="C70" s="30" t="s">
        <v>107</v>
      </c>
      <c r="D70" s="31" t="s">
        <v>10</v>
      </c>
      <c r="E70" s="32">
        <v>15000</v>
      </c>
      <c r="F70" s="32">
        <f t="shared" si="30"/>
        <v>3000</v>
      </c>
      <c r="G70" s="32">
        <f t="shared" si="31"/>
        <v>18000</v>
      </c>
      <c r="I70" s="19"/>
    </row>
    <row r="71" spans="1:9" ht="28.5" customHeight="1" thickBot="1">
      <c r="A71" s="27" t="s">
        <v>104</v>
      </c>
      <c r="B71" s="3"/>
      <c r="C71" s="67" t="s">
        <v>42</v>
      </c>
      <c r="D71" s="67"/>
      <c r="E71" s="67"/>
      <c r="F71" s="67"/>
      <c r="G71" s="67"/>
      <c r="I71" s="19"/>
    </row>
    <row r="72" spans="1:9" ht="15.75" thickBot="1">
      <c r="A72" s="2"/>
      <c r="B72" s="3" t="s">
        <v>105</v>
      </c>
      <c r="C72" s="30" t="s">
        <v>41</v>
      </c>
      <c r="D72" s="31" t="s">
        <v>24</v>
      </c>
      <c r="E72" s="32">
        <f>PRODUCT(I72,1.04)</f>
        <v>881.36</v>
      </c>
      <c r="F72" s="32">
        <f t="shared" si="28"/>
        <v>176.27</v>
      </c>
      <c r="G72" s="32">
        <f t="shared" ref="G72" si="32">SUM(E72:F72)</f>
        <v>1057.6300000000001</v>
      </c>
      <c r="I72" s="19">
        <v>847.46</v>
      </c>
    </row>
    <row r="73" spans="1:9" ht="15.75">
      <c r="A73" s="33"/>
      <c r="B73" s="34"/>
    </row>
  </sheetData>
  <mergeCells count="30">
    <mergeCell ref="A59:A62"/>
    <mergeCell ref="C63:G63"/>
    <mergeCell ref="C71:G71"/>
    <mergeCell ref="A6:G6"/>
    <mergeCell ref="A7:G7"/>
    <mergeCell ref="C46:G46"/>
    <mergeCell ref="C58:G58"/>
    <mergeCell ref="A47:A51"/>
    <mergeCell ref="A53:A57"/>
    <mergeCell ref="A41:A45"/>
    <mergeCell ref="C28:G28"/>
    <mergeCell ref="C33:G33"/>
    <mergeCell ref="A34:A39"/>
    <mergeCell ref="C34:G34"/>
    <mergeCell ref="C2:G2"/>
    <mergeCell ref="C40:G40"/>
    <mergeCell ref="C12:G12"/>
    <mergeCell ref="A13:A16"/>
    <mergeCell ref="C17:G17"/>
    <mergeCell ref="A18:A22"/>
    <mergeCell ref="C18:G18"/>
    <mergeCell ref="C23:G23"/>
    <mergeCell ref="A24:A27"/>
    <mergeCell ref="A29:A32"/>
    <mergeCell ref="F8:G8"/>
    <mergeCell ref="C10:C11"/>
    <mergeCell ref="D10:D11"/>
    <mergeCell ref="E10:G10"/>
    <mergeCell ref="E3:G3"/>
    <mergeCell ref="E4:G4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73"/>
  <sheetViews>
    <sheetView view="pageBreakPreview" zoomScaleNormal="100" zoomScaleSheetLayoutView="100" workbookViewId="0">
      <selection activeCell="E21" sqref="E21"/>
    </sheetView>
  </sheetViews>
  <sheetFormatPr defaultRowHeight="15"/>
  <cols>
    <col min="1" max="2" width="7.28515625" style="1" customWidth="1"/>
    <col min="3" max="3" width="36.7109375" style="1" customWidth="1"/>
    <col min="4" max="4" width="15" style="1" customWidth="1"/>
    <col min="5" max="5" width="11.7109375" style="1" customWidth="1"/>
    <col min="6" max="6" width="10.7109375" style="1" customWidth="1"/>
    <col min="7" max="7" width="12.28515625" style="1" customWidth="1"/>
    <col min="8" max="8" width="9.140625" style="1"/>
    <col min="9" max="9" width="0" style="1" hidden="1" customWidth="1"/>
    <col min="10" max="16384" width="9.140625" style="1"/>
  </cols>
  <sheetData>
    <row r="1" spans="1:9">
      <c r="F1" s="35"/>
      <c r="G1" s="35"/>
    </row>
    <row r="2" spans="1:9" ht="15" customHeight="1">
      <c r="C2" s="47" t="s">
        <v>109</v>
      </c>
      <c r="D2" s="47"/>
      <c r="E2" s="47"/>
      <c r="F2" s="47"/>
      <c r="G2" s="47"/>
    </row>
    <row r="3" spans="1:9">
      <c r="E3" s="66"/>
      <c r="F3" s="66"/>
      <c r="G3" s="66"/>
    </row>
    <row r="4" spans="1:9">
      <c r="E4" s="66"/>
      <c r="F4" s="66"/>
      <c r="G4" s="66"/>
    </row>
    <row r="6" spans="1:9" ht="18.75">
      <c r="A6" s="64" t="s">
        <v>0</v>
      </c>
      <c r="B6" s="64"/>
      <c r="C6" s="64"/>
      <c r="D6" s="64"/>
      <c r="E6" s="64"/>
      <c r="F6" s="64"/>
      <c r="G6" s="64"/>
    </row>
    <row r="7" spans="1:9" ht="46.15" customHeight="1">
      <c r="A7" s="65" t="s">
        <v>43</v>
      </c>
      <c r="B7" s="65"/>
      <c r="C7" s="66"/>
      <c r="D7" s="66"/>
      <c r="E7" s="66"/>
      <c r="F7" s="66"/>
      <c r="G7" s="66"/>
    </row>
    <row r="8" spans="1:9" ht="15.75">
      <c r="A8" s="7"/>
      <c r="B8" s="7"/>
      <c r="C8" s="7"/>
      <c r="F8" s="74" t="s">
        <v>44</v>
      </c>
      <c r="G8" s="74"/>
    </row>
    <row r="9" spans="1:9" ht="16.5" thickBot="1">
      <c r="A9" s="7"/>
      <c r="B9" s="7"/>
    </row>
    <row r="10" spans="1:9" ht="15.75" thickBot="1">
      <c r="A10" s="8" t="s">
        <v>1</v>
      </c>
      <c r="B10" s="8"/>
      <c r="C10" s="55" t="s">
        <v>3</v>
      </c>
      <c r="D10" s="55" t="s">
        <v>4</v>
      </c>
      <c r="E10" s="57" t="s">
        <v>5</v>
      </c>
      <c r="F10" s="58"/>
      <c r="G10" s="59"/>
    </row>
    <row r="11" spans="1:9" ht="15.75" thickBot="1">
      <c r="A11" s="10" t="s">
        <v>2</v>
      </c>
      <c r="B11" s="10"/>
      <c r="C11" s="56"/>
      <c r="D11" s="56"/>
      <c r="E11" s="11" t="s">
        <v>6</v>
      </c>
      <c r="F11" s="11" t="s">
        <v>45</v>
      </c>
      <c r="G11" s="11" t="s">
        <v>7</v>
      </c>
    </row>
    <row r="12" spans="1:9" ht="15.75" thickBot="1">
      <c r="A12" s="12" t="s">
        <v>100</v>
      </c>
      <c r="B12" s="13"/>
      <c r="C12" s="48" t="s">
        <v>8</v>
      </c>
      <c r="D12" s="49"/>
      <c r="E12" s="49"/>
      <c r="F12" s="49"/>
      <c r="G12" s="50"/>
    </row>
    <row r="13" spans="1:9" ht="15.75" thickBot="1">
      <c r="A13" s="61" t="s">
        <v>101</v>
      </c>
      <c r="B13" s="14" t="s">
        <v>46</v>
      </c>
      <c r="C13" s="15" t="s">
        <v>9</v>
      </c>
      <c r="D13" s="11" t="s">
        <v>10</v>
      </c>
      <c r="E13" s="16">
        <f>PRODUCT(I13,1.4)</f>
        <v>3037.61</v>
      </c>
      <c r="F13" s="16">
        <f>PRODUCT(E13,0.2)</f>
        <v>607.52</v>
      </c>
      <c r="G13" s="16">
        <f>SUM(E13:F13)</f>
        <v>3645.13</v>
      </c>
      <c r="I13" s="17">
        <v>2169.7199999999998</v>
      </c>
    </row>
    <row r="14" spans="1:9" ht="15.75" thickBot="1">
      <c r="A14" s="62"/>
      <c r="B14" s="14" t="s">
        <v>47</v>
      </c>
      <c r="C14" s="15" t="s">
        <v>11</v>
      </c>
      <c r="D14" s="11" t="s">
        <v>10</v>
      </c>
      <c r="E14" s="16">
        <f t="shared" ref="E14:E16" si="0">PRODUCT(I14,1.4)</f>
        <v>3644.9</v>
      </c>
      <c r="F14" s="16">
        <f t="shared" ref="F14:F16" si="1">PRODUCT(E14,0.2)</f>
        <v>728.98</v>
      </c>
      <c r="G14" s="36">
        <f t="shared" ref="G14:G16" si="2">SUM(E14:F14)</f>
        <v>4373.88</v>
      </c>
      <c r="I14" s="17">
        <v>2603.5</v>
      </c>
    </row>
    <row r="15" spans="1:9" ht="15.75" thickBot="1">
      <c r="A15" s="62"/>
      <c r="B15" s="14" t="s">
        <v>48</v>
      </c>
      <c r="C15" s="15" t="s">
        <v>12</v>
      </c>
      <c r="D15" s="11" t="s">
        <v>10</v>
      </c>
      <c r="E15" s="16">
        <f t="shared" si="0"/>
        <v>4383.0600000000004</v>
      </c>
      <c r="F15" s="16">
        <f t="shared" si="1"/>
        <v>876.61</v>
      </c>
      <c r="G15" s="16">
        <f t="shared" si="2"/>
        <v>5259.67</v>
      </c>
      <c r="I15" s="17">
        <v>3130.76</v>
      </c>
    </row>
    <row r="16" spans="1:9" ht="15.75" thickBot="1">
      <c r="A16" s="63"/>
      <c r="B16" s="18" t="s">
        <v>49</v>
      </c>
      <c r="C16" s="15" t="s">
        <v>13</v>
      </c>
      <c r="D16" s="11" t="s">
        <v>10</v>
      </c>
      <c r="E16" s="16">
        <f t="shared" si="0"/>
        <v>6118.84</v>
      </c>
      <c r="F16" s="16">
        <f t="shared" si="1"/>
        <v>1223.77</v>
      </c>
      <c r="G16" s="16">
        <f t="shared" si="2"/>
        <v>7342.61</v>
      </c>
      <c r="I16" s="17">
        <v>4370.6000000000004</v>
      </c>
    </row>
    <row r="17" spans="1:9" ht="15.75" thickBot="1">
      <c r="A17" s="37" t="s">
        <v>14</v>
      </c>
      <c r="B17" s="38"/>
      <c r="C17" s="48" t="s">
        <v>15</v>
      </c>
      <c r="D17" s="49"/>
      <c r="E17" s="49"/>
      <c r="F17" s="49"/>
      <c r="G17" s="50"/>
      <c r="I17" s="19"/>
    </row>
    <row r="18" spans="1:9" ht="15.75" thickBot="1">
      <c r="A18" s="2"/>
      <c r="B18" s="2"/>
      <c r="C18" s="48" t="s">
        <v>16</v>
      </c>
      <c r="D18" s="49"/>
      <c r="E18" s="49"/>
      <c r="F18" s="49"/>
      <c r="G18" s="50"/>
      <c r="I18" s="19"/>
    </row>
    <row r="19" spans="1:9" ht="15.75" thickBot="1">
      <c r="A19" s="61" t="s">
        <v>92</v>
      </c>
      <c r="B19" s="14" t="s">
        <v>51</v>
      </c>
      <c r="C19" s="15" t="s">
        <v>9</v>
      </c>
      <c r="D19" s="11" t="s">
        <v>10</v>
      </c>
      <c r="E19" s="16">
        <f t="shared" ref="E19:E22" si="3">PRODUCT(I19,1.4)</f>
        <v>4197.63</v>
      </c>
      <c r="F19" s="16">
        <f t="shared" ref="F19:F22" si="4">PRODUCT(E19,0.2)</f>
        <v>839.53</v>
      </c>
      <c r="G19" s="16">
        <f t="shared" ref="G19:G22" si="5">SUM(E19:F19)</f>
        <v>5037.16</v>
      </c>
      <c r="I19" s="19">
        <v>2998.31</v>
      </c>
    </row>
    <row r="20" spans="1:9" ht="15.75" thickBot="1">
      <c r="A20" s="62"/>
      <c r="B20" s="14" t="s">
        <v>50</v>
      </c>
      <c r="C20" s="15" t="s">
        <v>11</v>
      </c>
      <c r="D20" s="11" t="s">
        <v>10</v>
      </c>
      <c r="E20" s="16">
        <f t="shared" si="3"/>
        <v>5037.63</v>
      </c>
      <c r="F20" s="16">
        <f t="shared" si="4"/>
        <v>1007.53</v>
      </c>
      <c r="G20" s="16">
        <f t="shared" si="5"/>
        <v>6045.16</v>
      </c>
      <c r="I20" s="19">
        <v>3598.31</v>
      </c>
    </row>
    <row r="21" spans="1:9" ht="15.75" thickBot="1">
      <c r="A21" s="62"/>
      <c r="B21" s="14" t="s">
        <v>52</v>
      </c>
      <c r="C21" s="15" t="s">
        <v>12</v>
      </c>
      <c r="D21" s="11" t="s">
        <v>10</v>
      </c>
      <c r="E21" s="16">
        <f t="shared" si="3"/>
        <v>6044.92</v>
      </c>
      <c r="F21" s="16">
        <f t="shared" si="4"/>
        <v>1208.98</v>
      </c>
      <c r="G21" s="16">
        <f t="shared" si="5"/>
        <v>7253.9</v>
      </c>
      <c r="I21" s="19">
        <v>4317.8</v>
      </c>
    </row>
    <row r="22" spans="1:9" ht="15.75" thickBot="1">
      <c r="A22" s="63"/>
      <c r="B22" s="18" t="s">
        <v>53</v>
      </c>
      <c r="C22" s="15" t="s">
        <v>13</v>
      </c>
      <c r="D22" s="11" t="s">
        <v>10</v>
      </c>
      <c r="E22" s="16">
        <f t="shared" si="3"/>
        <v>7256.27</v>
      </c>
      <c r="F22" s="16">
        <f t="shared" si="4"/>
        <v>1451.25</v>
      </c>
      <c r="G22" s="16">
        <f t="shared" si="5"/>
        <v>8707.52</v>
      </c>
      <c r="I22" s="19">
        <v>5183.05</v>
      </c>
    </row>
    <row r="23" spans="1:9" ht="15.75" thickBot="1">
      <c r="A23" s="2"/>
      <c r="B23" s="2"/>
      <c r="C23" s="48" t="s">
        <v>17</v>
      </c>
      <c r="D23" s="49"/>
      <c r="E23" s="49"/>
      <c r="F23" s="49"/>
      <c r="G23" s="50"/>
      <c r="I23" s="19"/>
    </row>
    <row r="24" spans="1:9" ht="15.75" thickBot="1">
      <c r="A24" s="61" t="s">
        <v>93</v>
      </c>
      <c r="B24" s="14" t="s">
        <v>55</v>
      </c>
      <c r="C24" s="15" t="s">
        <v>9</v>
      </c>
      <c r="D24" s="11" t="s">
        <v>10</v>
      </c>
      <c r="E24" s="16">
        <f t="shared" ref="E24:E27" si="6">PRODUCT(I24,1.4)</f>
        <v>4663.8999999999996</v>
      </c>
      <c r="F24" s="16">
        <f t="shared" ref="F24:F27" si="7">PRODUCT(E24,0.2)</f>
        <v>932.78</v>
      </c>
      <c r="G24" s="16">
        <f t="shared" ref="G24:G27" si="8">SUM(E24:F24)</f>
        <v>5596.68</v>
      </c>
      <c r="I24" s="19">
        <v>3331.36</v>
      </c>
    </row>
    <row r="25" spans="1:9" ht="15.75" thickBot="1">
      <c r="A25" s="62"/>
      <c r="B25" s="14" t="s">
        <v>56</v>
      </c>
      <c r="C25" s="15" t="s">
        <v>11</v>
      </c>
      <c r="D25" s="11" t="s">
        <v>10</v>
      </c>
      <c r="E25" s="16">
        <f t="shared" si="6"/>
        <v>5534.75</v>
      </c>
      <c r="F25" s="16">
        <f t="shared" si="7"/>
        <v>1106.95</v>
      </c>
      <c r="G25" s="16">
        <f t="shared" si="8"/>
        <v>6641.7</v>
      </c>
      <c r="I25" s="19">
        <v>3953.39</v>
      </c>
    </row>
    <row r="26" spans="1:9" ht="15.75" thickBot="1">
      <c r="A26" s="62"/>
      <c r="B26" s="14" t="s">
        <v>57</v>
      </c>
      <c r="C26" s="15" t="s">
        <v>12</v>
      </c>
      <c r="D26" s="11" t="s">
        <v>10</v>
      </c>
      <c r="E26" s="16">
        <f t="shared" si="6"/>
        <v>6646.44</v>
      </c>
      <c r="F26" s="16">
        <f t="shared" si="7"/>
        <v>1329.29</v>
      </c>
      <c r="G26" s="16">
        <f t="shared" si="8"/>
        <v>7975.73</v>
      </c>
      <c r="I26" s="19">
        <v>4747.46</v>
      </c>
    </row>
    <row r="27" spans="1:9" ht="15.75" thickBot="1">
      <c r="A27" s="63"/>
      <c r="B27" s="18" t="s">
        <v>58</v>
      </c>
      <c r="C27" s="15" t="s">
        <v>13</v>
      </c>
      <c r="D27" s="11" t="s">
        <v>10</v>
      </c>
      <c r="E27" s="16">
        <f t="shared" si="6"/>
        <v>7982.37</v>
      </c>
      <c r="F27" s="16">
        <f t="shared" si="7"/>
        <v>1596.47</v>
      </c>
      <c r="G27" s="16">
        <f t="shared" si="8"/>
        <v>9578.84</v>
      </c>
      <c r="I27" s="19">
        <v>5701.69</v>
      </c>
    </row>
    <row r="28" spans="1:9" ht="15.75" thickBot="1">
      <c r="A28" s="2"/>
      <c r="B28" s="2"/>
      <c r="C28" s="48" t="s">
        <v>18</v>
      </c>
      <c r="D28" s="49"/>
      <c r="E28" s="49"/>
      <c r="F28" s="49"/>
      <c r="G28" s="50"/>
      <c r="I28" s="19"/>
    </row>
    <row r="29" spans="1:9" ht="15.75" thickBot="1">
      <c r="A29" s="61" t="s">
        <v>94</v>
      </c>
      <c r="B29" s="14" t="s">
        <v>59</v>
      </c>
      <c r="C29" s="15" t="s">
        <v>9</v>
      </c>
      <c r="D29" s="11" t="s">
        <v>10</v>
      </c>
      <c r="E29" s="16">
        <f t="shared" ref="E29:E32" si="9">PRODUCT(I29,1.4)</f>
        <v>6351.02</v>
      </c>
      <c r="F29" s="16">
        <f t="shared" ref="F29:F32" si="10">PRODUCT(E29,0.2)</f>
        <v>1270.2</v>
      </c>
      <c r="G29" s="16">
        <f t="shared" ref="G29:G32" si="11">SUM(E29:F29)</f>
        <v>7621.22</v>
      </c>
      <c r="I29" s="19">
        <v>4536.4399999999996</v>
      </c>
    </row>
    <row r="30" spans="1:9" ht="15.75" thickBot="1">
      <c r="A30" s="62"/>
      <c r="B30" s="14" t="s">
        <v>60</v>
      </c>
      <c r="C30" s="15" t="s">
        <v>11</v>
      </c>
      <c r="D30" s="11" t="s">
        <v>10</v>
      </c>
      <c r="E30" s="16">
        <v>7624.07</v>
      </c>
      <c r="F30" s="16">
        <f t="shared" si="10"/>
        <v>1524.81</v>
      </c>
      <c r="G30" s="16">
        <f t="shared" si="11"/>
        <v>9148.8799999999992</v>
      </c>
      <c r="I30" s="19">
        <v>5445.76</v>
      </c>
    </row>
    <row r="31" spans="1:9" ht="15.75" thickBot="1">
      <c r="A31" s="62"/>
      <c r="B31" s="14" t="s">
        <v>61</v>
      </c>
      <c r="C31" s="15" t="s">
        <v>12</v>
      </c>
      <c r="D31" s="11" t="s">
        <v>10</v>
      </c>
      <c r="E31" s="16">
        <v>9148.64</v>
      </c>
      <c r="F31" s="16">
        <f t="shared" si="10"/>
        <v>1829.73</v>
      </c>
      <c r="G31" s="16">
        <f t="shared" si="11"/>
        <v>10978.37</v>
      </c>
      <c r="I31" s="19">
        <v>6534.75</v>
      </c>
    </row>
    <row r="32" spans="1:9" ht="15.75" thickBot="1">
      <c r="A32" s="63"/>
      <c r="B32" s="18" t="s">
        <v>62</v>
      </c>
      <c r="C32" s="15" t="s">
        <v>13</v>
      </c>
      <c r="D32" s="11" t="s">
        <v>10</v>
      </c>
      <c r="E32" s="16">
        <f t="shared" si="9"/>
        <v>10987.63</v>
      </c>
      <c r="F32" s="16">
        <f t="shared" si="10"/>
        <v>2197.5300000000002</v>
      </c>
      <c r="G32" s="16">
        <f t="shared" si="11"/>
        <v>13185.16</v>
      </c>
      <c r="I32" s="19">
        <v>7848.31</v>
      </c>
    </row>
    <row r="33" spans="1:9" ht="15.75" thickBot="1">
      <c r="A33" s="37" t="s">
        <v>19</v>
      </c>
      <c r="B33" s="38"/>
      <c r="C33" s="48" t="s">
        <v>20</v>
      </c>
      <c r="D33" s="49"/>
      <c r="E33" s="49"/>
      <c r="F33" s="49"/>
      <c r="G33" s="50"/>
      <c r="I33" s="19"/>
    </row>
    <row r="34" spans="1:9" ht="15.75" thickBot="1">
      <c r="A34" s="2"/>
      <c r="B34" s="2"/>
      <c r="C34" s="48" t="s">
        <v>21</v>
      </c>
      <c r="D34" s="49"/>
      <c r="E34" s="49"/>
      <c r="F34" s="49"/>
      <c r="G34" s="50"/>
      <c r="I34" s="19"/>
    </row>
    <row r="35" spans="1:9" ht="15.75" thickBot="1">
      <c r="A35" s="61" t="s">
        <v>102</v>
      </c>
      <c r="B35" s="14" t="s">
        <v>63</v>
      </c>
      <c r="C35" s="15" t="s">
        <v>22</v>
      </c>
      <c r="D35" s="11" t="s">
        <v>10</v>
      </c>
      <c r="E35" s="16">
        <f t="shared" ref="E35:E39" si="12">PRODUCT(I35,1.4)</f>
        <v>4197.63</v>
      </c>
      <c r="F35" s="16">
        <f t="shared" ref="F35:F39" si="13">PRODUCT(E35,0.2)</f>
        <v>839.53</v>
      </c>
      <c r="G35" s="16">
        <f t="shared" ref="G35:G39" si="14">SUM(E35:F35)</f>
        <v>5037.16</v>
      </c>
      <c r="I35" s="19">
        <v>2998.31</v>
      </c>
    </row>
    <row r="36" spans="1:9" ht="15.75" thickBot="1">
      <c r="A36" s="62"/>
      <c r="B36" s="14" t="s">
        <v>64</v>
      </c>
      <c r="C36" s="15" t="s">
        <v>23</v>
      </c>
      <c r="D36" s="11" t="s">
        <v>24</v>
      </c>
      <c r="E36" s="16">
        <v>6457.8</v>
      </c>
      <c r="F36" s="16">
        <f t="shared" si="13"/>
        <v>1291.56</v>
      </c>
      <c r="G36" s="16">
        <f t="shared" si="14"/>
        <v>7749.36</v>
      </c>
      <c r="I36" s="19">
        <v>4612.71</v>
      </c>
    </row>
    <row r="37" spans="1:9" ht="15.75" thickBot="1">
      <c r="A37" s="62"/>
      <c r="B37" s="14" t="s">
        <v>65</v>
      </c>
      <c r="C37" s="15" t="s">
        <v>25</v>
      </c>
      <c r="D37" s="11" t="s">
        <v>24</v>
      </c>
      <c r="E37" s="16">
        <f t="shared" si="12"/>
        <v>8072.54</v>
      </c>
      <c r="F37" s="16">
        <f t="shared" si="13"/>
        <v>1614.51</v>
      </c>
      <c r="G37" s="16">
        <f t="shared" si="14"/>
        <v>9687.0499999999993</v>
      </c>
      <c r="I37" s="19">
        <v>5766.1</v>
      </c>
    </row>
    <row r="38" spans="1:9" ht="15.75" thickBot="1">
      <c r="A38" s="62"/>
      <c r="B38" s="14" t="s">
        <v>66</v>
      </c>
      <c r="C38" s="15" t="s">
        <v>26</v>
      </c>
      <c r="D38" s="11" t="s">
        <v>24</v>
      </c>
      <c r="E38" s="16">
        <f t="shared" si="12"/>
        <v>9687.2900000000009</v>
      </c>
      <c r="F38" s="16">
        <f t="shared" si="13"/>
        <v>1937.46</v>
      </c>
      <c r="G38" s="16">
        <f t="shared" si="14"/>
        <v>11624.75</v>
      </c>
      <c r="I38" s="19">
        <v>6919.49</v>
      </c>
    </row>
    <row r="39" spans="1:9" ht="15.75" thickBot="1">
      <c r="A39" s="63"/>
      <c r="B39" s="18" t="s">
        <v>99</v>
      </c>
      <c r="C39" s="15" t="s">
        <v>27</v>
      </c>
      <c r="D39" s="11" t="s">
        <v>24</v>
      </c>
      <c r="E39" s="16">
        <f t="shared" si="12"/>
        <v>12916.78</v>
      </c>
      <c r="F39" s="16">
        <f t="shared" si="13"/>
        <v>2583.36</v>
      </c>
      <c r="G39" s="16">
        <f t="shared" si="14"/>
        <v>15500.14</v>
      </c>
      <c r="I39" s="19">
        <v>9226.27</v>
      </c>
    </row>
    <row r="40" spans="1:9" ht="15.75" thickBot="1">
      <c r="A40" s="2"/>
      <c r="B40" s="2"/>
      <c r="C40" s="48" t="s">
        <v>28</v>
      </c>
      <c r="D40" s="49"/>
      <c r="E40" s="49"/>
      <c r="F40" s="49"/>
      <c r="G40" s="50"/>
      <c r="I40" s="19"/>
    </row>
    <row r="41" spans="1:9" ht="15.75" thickBot="1">
      <c r="A41" s="61" t="s">
        <v>95</v>
      </c>
      <c r="B41" s="14" t="s">
        <v>68</v>
      </c>
      <c r="C41" s="15" t="s">
        <v>22</v>
      </c>
      <c r="D41" s="11" t="s">
        <v>10</v>
      </c>
      <c r="E41" s="16">
        <f t="shared" ref="E41:E44" si="15">PRODUCT(I41,1.4)</f>
        <v>5037.63</v>
      </c>
      <c r="F41" s="16">
        <f t="shared" ref="F41:F45" si="16">PRODUCT(E41,0.2)</f>
        <v>1007.53</v>
      </c>
      <c r="G41" s="16">
        <f t="shared" ref="G41:G45" si="17">SUM(E41:F41)</f>
        <v>6045.16</v>
      </c>
      <c r="I41" s="19">
        <v>3598.31</v>
      </c>
    </row>
    <row r="42" spans="1:9" ht="15.75" thickBot="1">
      <c r="A42" s="62"/>
      <c r="B42" s="14" t="s">
        <v>69</v>
      </c>
      <c r="C42" s="15" t="s">
        <v>23</v>
      </c>
      <c r="D42" s="11" t="s">
        <v>24</v>
      </c>
      <c r="E42" s="16">
        <f t="shared" si="15"/>
        <v>7749.83</v>
      </c>
      <c r="F42" s="16">
        <f t="shared" si="16"/>
        <v>1549.97</v>
      </c>
      <c r="G42" s="16">
        <f t="shared" si="17"/>
        <v>9299.7999999999993</v>
      </c>
      <c r="I42" s="19">
        <v>5535.59</v>
      </c>
    </row>
    <row r="43" spans="1:9" ht="15.75" thickBot="1">
      <c r="A43" s="62"/>
      <c r="B43" s="14" t="s">
        <v>70</v>
      </c>
      <c r="C43" s="15" t="s">
        <v>25</v>
      </c>
      <c r="D43" s="11" t="s">
        <v>24</v>
      </c>
      <c r="E43" s="16">
        <f t="shared" si="15"/>
        <v>9687.2900000000009</v>
      </c>
      <c r="F43" s="16">
        <f t="shared" si="16"/>
        <v>1937.46</v>
      </c>
      <c r="G43" s="16">
        <f t="shared" si="17"/>
        <v>11624.75</v>
      </c>
      <c r="I43" s="19">
        <v>6919.49</v>
      </c>
    </row>
    <row r="44" spans="1:9" ht="15.75" thickBot="1">
      <c r="A44" s="62"/>
      <c r="B44" s="14" t="s">
        <v>71</v>
      </c>
      <c r="C44" s="15" t="s">
        <v>26</v>
      </c>
      <c r="D44" s="11" t="s">
        <v>24</v>
      </c>
      <c r="E44" s="16">
        <f t="shared" si="15"/>
        <v>11624.75</v>
      </c>
      <c r="F44" s="16">
        <f t="shared" si="16"/>
        <v>2324.9499999999998</v>
      </c>
      <c r="G44" s="16">
        <f t="shared" si="17"/>
        <v>13949.7</v>
      </c>
      <c r="I44" s="19">
        <v>8303.39</v>
      </c>
    </row>
    <row r="45" spans="1:9" ht="15.75" thickBot="1">
      <c r="A45" s="63"/>
      <c r="B45" s="18" t="s">
        <v>72</v>
      </c>
      <c r="C45" s="15" t="s">
        <v>27</v>
      </c>
      <c r="D45" s="11" t="s">
        <v>24</v>
      </c>
      <c r="E45" s="16">
        <v>15499.66</v>
      </c>
      <c r="F45" s="16">
        <f t="shared" si="16"/>
        <v>3099.93</v>
      </c>
      <c r="G45" s="16">
        <f t="shared" si="17"/>
        <v>18599.59</v>
      </c>
      <c r="I45" s="19">
        <v>11071.19</v>
      </c>
    </row>
    <row r="46" spans="1:9" ht="15.75" thickBot="1">
      <c r="A46" s="2"/>
      <c r="B46" s="2"/>
      <c r="C46" s="48" t="s">
        <v>29</v>
      </c>
      <c r="D46" s="49"/>
      <c r="E46" s="49"/>
      <c r="F46" s="49"/>
      <c r="G46" s="50"/>
      <c r="I46" s="19"/>
    </row>
    <row r="47" spans="1:9" ht="15.75" thickBot="1">
      <c r="A47" s="61" t="s">
        <v>96</v>
      </c>
      <c r="B47" s="14" t="s">
        <v>73</v>
      </c>
      <c r="C47" s="15" t="s">
        <v>22</v>
      </c>
      <c r="D47" s="11" t="s">
        <v>10</v>
      </c>
      <c r="E47" s="16">
        <f t="shared" ref="E47:E51" si="18">PRODUCT(I47,1.4)</f>
        <v>7812.71</v>
      </c>
      <c r="F47" s="16">
        <f t="shared" ref="F47:F51" si="19">PRODUCT(E47,0.2)</f>
        <v>1562.54</v>
      </c>
      <c r="G47" s="16">
        <f t="shared" ref="G47:G51" si="20">SUM(E47:F47)</f>
        <v>9375.25</v>
      </c>
      <c r="I47" s="19">
        <v>5580.51</v>
      </c>
    </row>
    <row r="48" spans="1:9" ht="15.75" thickBot="1">
      <c r="A48" s="62"/>
      <c r="B48" s="14" t="s">
        <v>74</v>
      </c>
      <c r="C48" s="15" t="s">
        <v>23</v>
      </c>
      <c r="D48" s="11" t="s">
        <v>24</v>
      </c>
      <c r="E48" s="16">
        <f t="shared" si="18"/>
        <v>9764.41</v>
      </c>
      <c r="F48" s="16">
        <f t="shared" si="19"/>
        <v>1952.88</v>
      </c>
      <c r="G48" s="16">
        <f t="shared" si="20"/>
        <v>11717.29</v>
      </c>
      <c r="I48" s="19">
        <v>6974.58</v>
      </c>
    </row>
    <row r="49" spans="1:9" ht="15.75" thickBot="1">
      <c r="A49" s="62"/>
      <c r="B49" s="14" t="s">
        <v>75</v>
      </c>
      <c r="C49" s="15" t="s">
        <v>25</v>
      </c>
      <c r="D49" s="11" t="s">
        <v>24</v>
      </c>
      <c r="E49" s="16">
        <f t="shared" si="18"/>
        <v>12206.1</v>
      </c>
      <c r="F49" s="16">
        <f t="shared" si="19"/>
        <v>2441.2199999999998</v>
      </c>
      <c r="G49" s="16">
        <f t="shared" si="20"/>
        <v>14647.32</v>
      </c>
      <c r="I49" s="19">
        <v>8718.64</v>
      </c>
    </row>
    <row r="50" spans="1:9" ht="15.75" thickBot="1">
      <c r="A50" s="62"/>
      <c r="B50" s="14" t="s">
        <v>76</v>
      </c>
      <c r="C50" s="15" t="s">
        <v>26</v>
      </c>
      <c r="D50" s="11" t="s">
        <v>24</v>
      </c>
      <c r="E50" s="16">
        <v>14646.61</v>
      </c>
      <c r="F50" s="16">
        <f t="shared" si="19"/>
        <v>2929.32</v>
      </c>
      <c r="G50" s="16">
        <f t="shared" si="20"/>
        <v>17575.93</v>
      </c>
      <c r="I50" s="19">
        <v>10461.86</v>
      </c>
    </row>
    <row r="51" spans="1:9" ht="15.75" thickBot="1">
      <c r="A51" s="63"/>
      <c r="B51" s="18" t="s">
        <v>77</v>
      </c>
      <c r="C51" s="15" t="s">
        <v>27</v>
      </c>
      <c r="D51" s="11" t="s">
        <v>24</v>
      </c>
      <c r="E51" s="16">
        <f t="shared" si="18"/>
        <v>17580.68</v>
      </c>
      <c r="F51" s="16">
        <f t="shared" si="19"/>
        <v>3516.14</v>
      </c>
      <c r="G51" s="16">
        <f t="shared" si="20"/>
        <v>21096.82</v>
      </c>
      <c r="I51" s="19">
        <v>12557.63</v>
      </c>
    </row>
    <row r="52" spans="1:9" ht="15.75" thickBot="1">
      <c r="A52" s="2"/>
      <c r="B52" s="2"/>
      <c r="C52" s="48" t="s">
        <v>30</v>
      </c>
      <c r="D52" s="49"/>
      <c r="E52" s="49"/>
      <c r="F52" s="49"/>
      <c r="G52" s="50"/>
      <c r="I52" s="19"/>
    </row>
    <row r="53" spans="1:9" ht="15.75" thickBot="1">
      <c r="A53" s="61" t="s">
        <v>97</v>
      </c>
      <c r="B53" s="14" t="s">
        <v>78</v>
      </c>
      <c r="C53" s="15" t="s">
        <v>22</v>
      </c>
      <c r="D53" s="11" t="s">
        <v>10</v>
      </c>
      <c r="E53" s="16">
        <v>6727.12</v>
      </c>
      <c r="F53" s="16">
        <f>E53*20%</f>
        <v>1345.42</v>
      </c>
      <c r="G53" s="16">
        <f>E53+F53</f>
        <v>8072.54</v>
      </c>
      <c r="I53" s="19">
        <v>4805.08</v>
      </c>
    </row>
    <row r="54" spans="1:9" ht="15.75" thickBot="1">
      <c r="A54" s="62"/>
      <c r="B54" s="14" t="s">
        <v>79</v>
      </c>
      <c r="C54" s="15" t="s">
        <v>23</v>
      </c>
      <c r="D54" s="11" t="s">
        <v>24</v>
      </c>
      <c r="E54" s="16">
        <f t="shared" ref="E54:E55" si="21">PRODUCT(I54,1.4)</f>
        <v>10332.709999999999</v>
      </c>
      <c r="F54" s="16">
        <f t="shared" ref="F54:F57" si="22">PRODUCT(E54,0.2)</f>
        <v>2066.54</v>
      </c>
      <c r="G54" s="16">
        <f t="shared" ref="G54:G57" si="23">SUM(E54:F54)</f>
        <v>12399.25</v>
      </c>
      <c r="I54" s="19">
        <v>7380.51</v>
      </c>
    </row>
    <row r="55" spans="1:9" ht="15.75" thickBot="1">
      <c r="A55" s="62"/>
      <c r="B55" s="14" t="s">
        <v>80</v>
      </c>
      <c r="C55" s="15" t="s">
        <v>25</v>
      </c>
      <c r="D55" s="11" t="s">
        <v>24</v>
      </c>
      <c r="E55" s="16">
        <f t="shared" si="21"/>
        <v>12915.59</v>
      </c>
      <c r="F55" s="16">
        <f t="shared" si="22"/>
        <v>2583.12</v>
      </c>
      <c r="G55" s="16">
        <f t="shared" si="23"/>
        <v>15498.71</v>
      </c>
      <c r="I55" s="19">
        <v>9225.42</v>
      </c>
    </row>
    <row r="56" spans="1:9" ht="15.75" thickBot="1">
      <c r="A56" s="62"/>
      <c r="B56" s="14" t="s">
        <v>81</v>
      </c>
      <c r="C56" s="15" t="s">
        <v>26</v>
      </c>
      <c r="D56" s="11" t="s">
        <v>24</v>
      </c>
      <c r="E56" s="16">
        <v>15499.66</v>
      </c>
      <c r="F56" s="16">
        <f t="shared" si="22"/>
        <v>3099.93</v>
      </c>
      <c r="G56" s="16">
        <f t="shared" si="23"/>
        <v>18599.59</v>
      </c>
      <c r="I56" s="19">
        <v>11071.19</v>
      </c>
    </row>
    <row r="57" spans="1:9" ht="15.75" thickBot="1">
      <c r="A57" s="63"/>
      <c r="B57" s="18" t="s">
        <v>82</v>
      </c>
      <c r="C57" s="15" t="s">
        <v>27</v>
      </c>
      <c r="D57" s="11" t="s">
        <v>24</v>
      </c>
      <c r="E57" s="16">
        <v>20665.419999999998</v>
      </c>
      <c r="F57" s="16">
        <f t="shared" si="22"/>
        <v>4133.08</v>
      </c>
      <c r="G57" s="16">
        <f t="shared" si="23"/>
        <v>24798.5</v>
      </c>
      <c r="I57" s="19">
        <v>14761.02</v>
      </c>
    </row>
    <row r="58" spans="1:9" ht="15.75" thickBot="1">
      <c r="A58" s="39"/>
      <c r="B58" s="39"/>
      <c r="C58" s="48" t="s">
        <v>32</v>
      </c>
      <c r="D58" s="49"/>
      <c r="E58" s="49"/>
      <c r="F58" s="49"/>
      <c r="G58" s="50"/>
      <c r="I58" s="19"/>
    </row>
    <row r="59" spans="1:9" ht="15.75" thickBot="1">
      <c r="A59" s="68" t="s">
        <v>31</v>
      </c>
      <c r="B59" s="40" t="s">
        <v>83</v>
      </c>
      <c r="C59" s="15" t="s">
        <v>9</v>
      </c>
      <c r="D59" s="11" t="s">
        <v>24</v>
      </c>
      <c r="E59" s="16">
        <v>7938.47</v>
      </c>
      <c r="F59" s="16">
        <f>E59*20%</f>
        <v>1587.69</v>
      </c>
      <c r="G59" s="16">
        <f>E59+F59</f>
        <v>9526.16</v>
      </c>
      <c r="I59" s="19">
        <v>5670.34</v>
      </c>
    </row>
    <row r="60" spans="1:9" ht="15.75" thickBot="1">
      <c r="A60" s="69"/>
      <c r="B60" s="40" t="s">
        <v>84</v>
      </c>
      <c r="C60" s="15" t="s">
        <v>11</v>
      </c>
      <c r="D60" s="11" t="s">
        <v>24</v>
      </c>
      <c r="E60" s="16">
        <v>7938.47</v>
      </c>
      <c r="F60" s="16">
        <f t="shared" ref="F60:F69" si="24">E60*20%</f>
        <v>1587.69</v>
      </c>
      <c r="G60" s="16">
        <f t="shared" ref="G60:G62" si="25">E60+F60</f>
        <v>9526.16</v>
      </c>
      <c r="I60" s="19">
        <v>5670.34</v>
      </c>
    </row>
    <row r="61" spans="1:9" ht="15.75" thickBot="1">
      <c r="A61" s="69"/>
      <c r="B61" s="40" t="s">
        <v>85</v>
      </c>
      <c r="C61" s="15" t="s">
        <v>12</v>
      </c>
      <c r="D61" s="11" t="s">
        <v>24</v>
      </c>
      <c r="E61" s="16">
        <v>7938.47</v>
      </c>
      <c r="F61" s="16">
        <f t="shared" si="24"/>
        <v>1587.69</v>
      </c>
      <c r="G61" s="16">
        <f t="shared" si="25"/>
        <v>9526.16</v>
      </c>
      <c r="I61" s="19">
        <v>5670.34</v>
      </c>
    </row>
    <row r="62" spans="1:9" ht="15.75" thickBot="1">
      <c r="A62" s="70"/>
      <c r="B62" s="41" t="s">
        <v>86</v>
      </c>
      <c r="C62" s="15" t="s">
        <v>13</v>
      </c>
      <c r="D62" s="11" t="s">
        <v>24</v>
      </c>
      <c r="E62" s="16">
        <v>7938.47</v>
      </c>
      <c r="F62" s="16">
        <f t="shared" si="24"/>
        <v>1587.69</v>
      </c>
      <c r="G62" s="16">
        <f t="shared" si="25"/>
        <v>9526.16</v>
      </c>
      <c r="I62" s="19">
        <v>5670.34</v>
      </c>
    </row>
    <row r="63" spans="1:9" ht="15.75" thickBot="1">
      <c r="A63" s="30"/>
      <c r="B63" s="30"/>
      <c r="C63" s="48" t="s">
        <v>34</v>
      </c>
      <c r="D63" s="49"/>
      <c r="E63" s="49"/>
      <c r="F63" s="49"/>
      <c r="G63" s="50"/>
      <c r="I63" s="19"/>
    </row>
    <row r="64" spans="1:9" ht="15.75" thickBot="1">
      <c r="A64" s="71" t="s">
        <v>33</v>
      </c>
      <c r="B64" s="42" t="s">
        <v>87</v>
      </c>
      <c r="C64" s="15" t="s">
        <v>9</v>
      </c>
      <c r="D64" s="11" t="s">
        <v>10</v>
      </c>
      <c r="E64" s="16">
        <v>1058.31</v>
      </c>
      <c r="F64" s="16">
        <f t="shared" si="24"/>
        <v>211.66</v>
      </c>
      <c r="G64" s="16">
        <f>F64+E64</f>
        <v>1269.97</v>
      </c>
      <c r="I64" s="19">
        <v>755.93</v>
      </c>
    </row>
    <row r="65" spans="1:9" ht="15.75" thickBot="1">
      <c r="A65" s="72"/>
      <c r="B65" s="42" t="s">
        <v>88</v>
      </c>
      <c r="C65" s="15" t="s">
        <v>11</v>
      </c>
      <c r="D65" s="11" t="s">
        <v>10</v>
      </c>
      <c r="E65" s="16">
        <v>1058.31</v>
      </c>
      <c r="F65" s="16">
        <f t="shared" si="24"/>
        <v>211.66</v>
      </c>
      <c r="G65" s="16">
        <f t="shared" ref="G65:G69" si="26">F65+E65</f>
        <v>1269.97</v>
      </c>
      <c r="I65" s="19">
        <v>755.93</v>
      </c>
    </row>
    <row r="66" spans="1:9" ht="15.75" thickBot="1">
      <c r="A66" s="72"/>
      <c r="B66" s="42" t="s">
        <v>89</v>
      </c>
      <c r="C66" s="15" t="s">
        <v>12</v>
      </c>
      <c r="D66" s="11" t="s">
        <v>10</v>
      </c>
      <c r="E66" s="16">
        <v>1058.31</v>
      </c>
      <c r="F66" s="16">
        <f t="shared" si="24"/>
        <v>211.66</v>
      </c>
      <c r="G66" s="16">
        <f t="shared" si="26"/>
        <v>1269.97</v>
      </c>
      <c r="I66" s="19">
        <v>755.93</v>
      </c>
    </row>
    <row r="67" spans="1:9" ht="15.75" thickBot="1">
      <c r="A67" s="73"/>
      <c r="B67" s="11" t="s">
        <v>90</v>
      </c>
      <c r="C67" s="15" t="s">
        <v>13</v>
      </c>
      <c r="D67" s="11" t="s">
        <v>10</v>
      </c>
      <c r="E67" s="16">
        <v>1058.31</v>
      </c>
      <c r="F67" s="16">
        <f t="shared" si="24"/>
        <v>211.66</v>
      </c>
      <c r="G67" s="16">
        <f t="shared" si="26"/>
        <v>1269.97</v>
      </c>
      <c r="I67" s="19">
        <v>755.93</v>
      </c>
    </row>
    <row r="68" spans="1:9" ht="15.75" thickBot="1">
      <c r="A68" s="43" t="s">
        <v>35</v>
      </c>
      <c r="B68" s="15"/>
      <c r="C68" s="15" t="s">
        <v>36</v>
      </c>
      <c r="D68" s="11" t="s">
        <v>10</v>
      </c>
      <c r="E68" s="16">
        <v>2690.85</v>
      </c>
      <c r="F68" s="16">
        <f t="shared" si="24"/>
        <v>538.16999999999996</v>
      </c>
      <c r="G68" s="16">
        <f t="shared" si="26"/>
        <v>3229.02</v>
      </c>
      <c r="I68" s="19">
        <v>1922.03</v>
      </c>
    </row>
    <row r="69" spans="1:9" ht="15.75" thickBot="1">
      <c r="A69" s="43" t="s">
        <v>40</v>
      </c>
      <c r="B69" s="15"/>
      <c r="C69" s="15" t="s">
        <v>106</v>
      </c>
      <c r="D69" s="11" t="s">
        <v>10</v>
      </c>
      <c r="E69" s="16">
        <v>2000</v>
      </c>
      <c r="F69" s="16">
        <f t="shared" si="24"/>
        <v>400</v>
      </c>
      <c r="G69" s="16">
        <f t="shared" si="26"/>
        <v>2400</v>
      </c>
      <c r="I69" s="19"/>
    </row>
    <row r="70" spans="1:9" ht="26.25" thickBot="1">
      <c r="A70" s="43" t="s">
        <v>103</v>
      </c>
      <c r="B70" s="15"/>
      <c r="C70" s="30" t="s">
        <v>107</v>
      </c>
      <c r="D70" s="31" t="s">
        <v>10</v>
      </c>
      <c r="E70" s="32">
        <v>18000</v>
      </c>
      <c r="F70" s="32">
        <f t="shared" ref="F70" si="27">PRODUCT(E70,0.2)</f>
        <v>3600</v>
      </c>
      <c r="G70" s="32">
        <f t="shared" ref="G70" si="28">SUM(E70:F70)</f>
        <v>21600</v>
      </c>
      <c r="I70" s="19">
        <v>1922.03</v>
      </c>
    </row>
    <row r="71" spans="1:9" ht="27.75" customHeight="1" thickBot="1">
      <c r="A71" s="44" t="s">
        <v>104</v>
      </c>
      <c r="B71" s="2"/>
      <c r="C71" s="48" t="s">
        <v>42</v>
      </c>
      <c r="D71" s="49"/>
      <c r="E71" s="49"/>
      <c r="F71" s="49"/>
      <c r="G71" s="50"/>
      <c r="I71" s="19"/>
    </row>
    <row r="72" spans="1:9" ht="15.75" thickBot="1">
      <c r="A72" s="29"/>
      <c r="B72" s="18" t="s">
        <v>105</v>
      </c>
      <c r="C72" s="15" t="s">
        <v>41</v>
      </c>
      <c r="D72" s="11" t="s">
        <v>24</v>
      </c>
      <c r="E72" s="16">
        <f>PRODUCT(I72,1.4)</f>
        <v>1186.44</v>
      </c>
      <c r="F72" s="16">
        <f>PRODUCT(E72,0.2)</f>
        <v>237.29</v>
      </c>
      <c r="G72" s="16">
        <f>SUM(E72:F72)</f>
        <v>1423.73</v>
      </c>
      <c r="I72" s="19">
        <v>847.46</v>
      </c>
    </row>
    <row r="73" spans="1:9">
      <c r="A73" s="45"/>
      <c r="B73" s="45"/>
      <c r="C73" s="46"/>
      <c r="D73" s="46"/>
      <c r="E73" s="46"/>
      <c r="F73" s="46"/>
      <c r="G73" s="46"/>
    </row>
  </sheetData>
  <mergeCells count="32">
    <mergeCell ref="C46:G46"/>
    <mergeCell ref="C52:G52"/>
    <mergeCell ref="C58:G58"/>
    <mergeCell ref="C63:G63"/>
    <mergeCell ref="C71:G71"/>
    <mergeCell ref="F8:G8"/>
    <mergeCell ref="C10:C11"/>
    <mergeCell ref="D10:D11"/>
    <mergeCell ref="E10:G10"/>
    <mergeCell ref="C40:G40"/>
    <mergeCell ref="C12:G12"/>
    <mergeCell ref="A13:A16"/>
    <mergeCell ref="C17:G17"/>
    <mergeCell ref="C18:G18"/>
    <mergeCell ref="C23:G23"/>
    <mergeCell ref="C28:G28"/>
    <mergeCell ref="C33:G33"/>
    <mergeCell ref="C34:G34"/>
    <mergeCell ref="A41:A45"/>
    <mergeCell ref="A47:A51"/>
    <mergeCell ref="A53:A57"/>
    <mergeCell ref="A59:A62"/>
    <mergeCell ref="A64:A67"/>
    <mergeCell ref="C2:G2"/>
    <mergeCell ref="A19:A22"/>
    <mergeCell ref="A24:A27"/>
    <mergeCell ref="A29:A32"/>
    <mergeCell ref="A35:A39"/>
    <mergeCell ref="E3:G3"/>
    <mergeCell ref="E4:G4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цены для сотовиков 2019г.</vt:lpstr>
      <vt:lpstr>цены 2019г</vt:lpstr>
      <vt:lpstr>'цены 2019г'!Область_печати</vt:lpstr>
      <vt:lpstr>'цены для сотовиков 2019г.'!Область_печати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NovopashinIM</dc:creator>
  <cp:lastModifiedBy>Оксана</cp:lastModifiedBy>
  <cp:lastPrinted>2018-11-15T09:54:53Z</cp:lastPrinted>
  <dcterms:created xsi:type="dcterms:W3CDTF">2014-12-17T04:43:57Z</dcterms:created>
  <dcterms:modified xsi:type="dcterms:W3CDTF">2019-02-08T10:28:21Z</dcterms:modified>
</cp:coreProperties>
</file>